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2"/>
  </bookViews>
  <sheets>
    <sheet name="Приложение 1" sheetId="50" r:id="rId1"/>
    <sheet name="Приложение 2" sheetId="34" r:id="rId2"/>
    <sheet name="Приложение 3" sheetId="45" r:id="rId3"/>
    <sheet name="Приложение 4" sheetId="28" r:id="rId4"/>
    <sheet name="Приложение 5" sheetId="58" r:id="rId5"/>
  </sheets>
  <definedNames>
    <definedName name="_xlnm.Print_Area" localSheetId="2">'Приложение 3'!$A$1:$F$322</definedName>
  </definedNames>
  <calcPr calcId="124519"/>
</workbook>
</file>

<file path=xl/calcChain.xml><?xml version="1.0" encoding="utf-8"?>
<calcChain xmlns="http://schemas.openxmlformats.org/spreadsheetml/2006/main">
  <c r="H146" i="58"/>
  <c r="H126"/>
  <c r="E127" i="45"/>
  <c r="F127"/>
  <c r="D127"/>
  <c r="F129"/>
  <c r="E80"/>
  <c r="F80"/>
  <c r="D80"/>
  <c r="D81" i="50"/>
  <c r="E81"/>
  <c r="C81"/>
  <c r="E63"/>
  <c r="E62"/>
  <c r="H217" i="58"/>
  <c r="H211"/>
  <c r="E280" i="45"/>
  <c r="D280"/>
  <c r="F295"/>
  <c r="E178"/>
  <c r="D178"/>
  <c r="E109"/>
  <c r="D109"/>
  <c r="F112"/>
  <c r="E83" i="50"/>
  <c r="E82"/>
  <c r="D208" i="45"/>
  <c r="D207" s="1"/>
  <c r="E199"/>
  <c r="D199"/>
  <c r="D296"/>
  <c r="H79" i="58" l="1"/>
  <c r="F291" i="45"/>
  <c r="H96" i="58"/>
  <c r="H100"/>
  <c r="E208" i="45"/>
  <c r="F201"/>
  <c r="F210"/>
  <c r="H19" i="58"/>
  <c r="E296" i="45"/>
  <c r="F313"/>
  <c r="E139" i="50"/>
  <c r="E138" s="1"/>
  <c r="C138"/>
  <c r="D138"/>
  <c r="C85" l="1"/>
  <c r="C84" s="1"/>
  <c r="E174" i="45"/>
  <c r="H105" i="58"/>
  <c r="H103"/>
  <c r="H175"/>
  <c r="H176"/>
  <c r="H160"/>
  <c r="H161"/>
  <c r="H49"/>
  <c r="E20" i="45"/>
  <c r="E63"/>
  <c r="D63"/>
  <c r="E230"/>
  <c r="D230"/>
  <c r="F235"/>
  <c r="F180"/>
  <c r="F178" s="1"/>
  <c r="F77"/>
  <c r="F78"/>
  <c r="F43"/>
  <c r="F44"/>
  <c r="H155" i="58"/>
  <c r="H135"/>
  <c r="D20" i="45"/>
  <c r="F29"/>
  <c r="F28"/>
  <c r="D85" i="50"/>
  <c r="D84" s="1"/>
  <c r="H83" i="58"/>
  <c r="F305" i="45"/>
  <c r="H70" i="58"/>
  <c r="F212" i="45" l="1"/>
  <c r="E186"/>
  <c r="D186"/>
  <c r="H109" i="58" l="1"/>
  <c r="H104"/>
  <c r="H91"/>
  <c r="H69"/>
  <c r="F312" i="45"/>
  <c r="F214"/>
  <c r="E203"/>
  <c r="D203"/>
  <c r="F206"/>
  <c r="F188"/>
  <c r="E85" i="50"/>
  <c r="E86"/>
  <c r="E84"/>
  <c r="H237" i="58" l="1"/>
  <c r="H236"/>
  <c r="H235"/>
  <c r="H234"/>
  <c r="H233"/>
  <c r="H232"/>
  <c r="H231"/>
  <c r="H230"/>
  <c r="H229"/>
  <c r="H228"/>
  <c r="H227"/>
  <c r="H226"/>
  <c r="H225"/>
  <c r="H224"/>
  <c r="H223"/>
  <c r="H222"/>
  <c r="G222"/>
  <c r="F222"/>
  <c r="H221"/>
  <c r="H220"/>
  <c r="H219"/>
  <c r="H218"/>
  <c r="H216"/>
  <c r="H215"/>
  <c r="H214"/>
  <c r="H213"/>
  <c r="H212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4"/>
  <c r="H173"/>
  <c r="H172"/>
  <c r="H171"/>
  <c r="H170"/>
  <c r="H169"/>
  <c r="H168"/>
  <c r="H167"/>
  <c r="H166"/>
  <c r="H165"/>
  <c r="H164"/>
  <c r="H163"/>
  <c r="H162"/>
  <c r="H159"/>
  <c r="H158"/>
  <c r="H157"/>
  <c r="H156"/>
  <c r="H154"/>
  <c r="H153"/>
  <c r="H152"/>
  <c r="H151"/>
  <c r="H150"/>
  <c r="H149"/>
  <c r="H148"/>
  <c r="H147"/>
  <c r="H145"/>
  <c r="H144"/>
  <c r="H143"/>
  <c r="H142"/>
  <c r="H141"/>
  <c r="H140"/>
  <c r="H139"/>
  <c r="H138"/>
  <c r="H137"/>
  <c r="H136"/>
  <c r="H134"/>
  <c r="H133"/>
  <c r="H132"/>
  <c r="H131"/>
  <c r="G130"/>
  <c r="F130"/>
  <c r="H129"/>
  <c r="H128"/>
  <c r="H127"/>
  <c r="H125"/>
  <c r="H124"/>
  <c r="H123"/>
  <c r="H122"/>
  <c r="H121"/>
  <c r="H120"/>
  <c r="H119"/>
  <c r="H118"/>
  <c r="H117"/>
  <c r="H116"/>
  <c r="H115"/>
  <c r="H114"/>
  <c r="H113"/>
  <c r="H112"/>
  <c r="H111"/>
  <c r="H110"/>
  <c r="H108"/>
  <c r="H107"/>
  <c r="H106"/>
  <c r="H102"/>
  <c r="H101"/>
  <c r="H99"/>
  <c r="H97"/>
  <c r="H95"/>
  <c r="H94"/>
  <c r="H93"/>
  <c r="H92"/>
  <c r="H90"/>
  <c r="H89"/>
  <c r="H88"/>
  <c r="H87"/>
  <c r="H86"/>
  <c r="H85"/>
  <c r="H84"/>
  <c r="H82"/>
  <c r="H81"/>
  <c r="H80"/>
  <c r="H78"/>
  <c r="H77"/>
  <c r="G76"/>
  <c r="F76"/>
  <c r="H75"/>
  <c r="H74"/>
  <c r="H73" s="1"/>
  <c r="G73"/>
  <c r="F73"/>
  <c r="H72"/>
  <c r="H71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G17"/>
  <c r="F17"/>
  <c r="H130" l="1"/>
  <c r="F238"/>
  <c r="G238"/>
  <c r="H76"/>
  <c r="H17"/>
  <c r="E53" i="28"/>
  <c r="E52"/>
  <c r="E51"/>
  <c r="D51"/>
  <c r="H238" i="58" l="1"/>
  <c r="C51" i="28"/>
  <c r="E50"/>
  <c r="E47" s="1"/>
  <c r="E49"/>
  <c r="E48"/>
  <c r="D47"/>
  <c r="C47"/>
  <c r="E46"/>
  <c r="E45"/>
  <c r="D44"/>
  <c r="C44"/>
  <c r="E43"/>
  <c r="E42"/>
  <c r="E41"/>
  <c r="E40"/>
  <c r="E39"/>
  <c r="D38"/>
  <c r="E44" l="1"/>
  <c r="E38"/>
  <c r="C38"/>
  <c r="E37"/>
  <c r="E36"/>
  <c r="E35"/>
  <c r="D34"/>
  <c r="E34" l="1"/>
  <c r="C34"/>
  <c r="E33"/>
  <c r="E32"/>
  <c r="E31"/>
  <c r="D30"/>
  <c r="E30" l="1"/>
  <c r="C30"/>
  <c r="E28"/>
  <c r="E26" s="1"/>
  <c r="D26"/>
  <c r="C26" l="1"/>
  <c r="E25"/>
  <c r="E24"/>
  <c r="E23"/>
  <c r="E22"/>
  <c r="E21"/>
  <c r="E20"/>
  <c r="E19"/>
  <c r="E18"/>
  <c r="D17"/>
  <c r="D54" s="1"/>
  <c r="C17"/>
  <c r="C54" s="1"/>
  <c r="E17" l="1"/>
  <c r="E54" s="1"/>
  <c r="F321" i="45"/>
  <c r="F320" s="1"/>
  <c r="E320"/>
  <c r="D320"/>
  <c r="F319" s="1"/>
  <c r="E319"/>
  <c r="D319"/>
  <c r="F318"/>
  <c r="F317"/>
  <c r="F316"/>
  <c r="F315"/>
  <c r="E315"/>
  <c r="D315"/>
  <c r="D314" s="1"/>
  <c r="F314"/>
  <c r="E314"/>
  <c r="F311"/>
  <c r="F310"/>
  <c r="F309"/>
  <c r="F308"/>
  <c r="F307"/>
  <c r="F306"/>
  <c r="F304"/>
  <c r="F303"/>
  <c r="F302"/>
  <c r="F301"/>
  <c r="F300"/>
  <c r="F299"/>
  <c r="F298"/>
  <c r="F297"/>
  <c r="F294"/>
  <c r="F293"/>
  <c r="F292"/>
  <c r="F290"/>
  <c r="F289"/>
  <c r="F288"/>
  <c r="F287"/>
  <c r="F286"/>
  <c r="F285"/>
  <c r="F284"/>
  <c r="F283"/>
  <c r="F282"/>
  <c r="F281"/>
  <c r="F279"/>
  <c r="F278"/>
  <c r="F277" s="1"/>
  <c r="E277"/>
  <c r="E276" s="1"/>
  <c r="D277"/>
  <c r="D276" s="1"/>
  <c r="F275"/>
  <c r="F274"/>
  <c r="F273"/>
  <c r="F272"/>
  <c r="E271"/>
  <c r="D271"/>
  <c r="E270"/>
  <c r="D270"/>
  <c r="F269"/>
  <c r="F268"/>
  <c r="F267"/>
  <c r="F266"/>
  <c r="E265"/>
  <c r="E264" s="1"/>
  <c r="D265"/>
  <c r="D264" s="1"/>
  <c r="F263"/>
  <c r="F262"/>
  <c r="E261"/>
  <c r="D261"/>
  <c r="E260"/>
  <c r="F259"/>
  <c r="F258"/>
  <c r="F257" s="1"/>
  <c r="F256" s="1"/>
  <c r="E257"/>
  <c r="D257"/>
  <c r="E256"/>
  <c r="F280" l="1"/>
  <c r="F265"/>
  <c r="F264" s="1"/>
  <c r="F261"/>
  <c r="F260" s="1"/>
  <c r="E255"/>
  <c r="F296"/>
  <c r="D260"/>
  <c r="D256"/>
  <c r="F271"/>
  <c r="F270" s="1"/>
  <c r="F255" s="1"/>
  <c r="D255"/>
  <c r="F254"/>
  <c r="F253"/>
  <c r="E253"/>
  <c r="D253"/>
  <c r="F252"/>
  <c r="E252"/>
  <c r="D252" s="1"/>
  <c r="F251"/>
  <c r="F250" s="1"/>
  <c r="F249" s="1"/>
  <c r="F248" s="1"/>
  <c r="E250"/>
  <c r="D250"/>
  <c r="E249"/>
  <c r="D249" s="1"/>
  <c r="E248"/>
  <c r="D248"/>
  <c r="F247"/>
  <c r="F246"/>
  <c r="F245"/>
  <c r="E244"/>
  <c r="E243" s="1"/>
  <c r="D244"/>
  <c r="F242"/>
  <c r="F241"/>
  <c r="F240"/>
  <c r="E239"/>
  <c r="E238" s="1"/>
  <c r="D239"/>
  <c r="F236"/>
  <c r="F234"/>
  <c r="F233"/>
  <c r="F232"/>
  <c r="F231"/>
  <c r="F227"/>
  <c r="F226"/>
  <c r="F225" s="1"/>
  <c r="F224" s="1"/>
  <c r="E225"/>
  <c r="E224" s="1"/>
  <c r="D224" s="1"/>
  <c r="D225"/>
  <c r="F223"/>
  <c r="F222" s="1"/>
  <c r="F221" s="1"/>
  <c r="E222"/>
  <c r="D222"/>
  <c r="E221"/>
  <c r="D221" s="1"/>
  <c r="F220"/>
  <c r="F219"/>
  <c r="E219"/>
  <c r="D219"/>
  <c r="F218" s="1"/>
  <c r="E218" s="1"/>
  <c r="D218" s="1"/>
  <c r="F217"/>
  <c r="F216" s="1"/>
  <c r="F215" s="1"/>
  <c r="E216"/>
  <c r="E215" s="1"/>
  <c r="D216"/>
  <c r="D215" s="1"/>
  <c r="F213"/>
  <c r="F211"/>
  <c r="F209"/>
  <c r="E207"/>
  <c r="F205"/>
  <c r="F204"/>
  <c r="E202"/>
  <c r="D202"/>
  <c r="F200"/>
  <c r="F199" s="1"/>
  <c r="F198"/>
  <c r="F197"/>
  <c r="F196"/>
  <c r="E195"/>
  <c r="D195"/>
  <c r="E194"/>
  <c r="D194"/>
  <c r="F193"/>
  <c r="F192"/>
  <c r="E191"/>
  <c r="D191"/>
  <c r="E190"/>
  <c r="D190"/>
  <c r="F276" l="1"/>
  <c r="F195"/>
  <c r="F194" s="1"/>
  <c r="D189"/>
  <c r="F203"/>
  <c r="F230"/>
  <c r="D243"/>
  <c r="F239"/>
  <c r="F238" s="1"/>
  <c r="D238"/>
  <c r="D237" s="1"/>
  <c r="F208"/>
  <c r="F207" s="1"/>
  <c r="F244"/>
  <c r="F243" s="1"/>
  <c r="E237"/>
  <c r="F191"/>
  <c r="F190" s="1"/>
  <c r="F229"/>
  <c r="E229" s="1"/>
  <c r="D229" s="1"/>
  <c r="F228" s="1"/>
  <c r="E228" s="1"/>
  <c r="D228" s="1"/>
  <c r="F202"/>
  <c r="F187"/>
  <c r="E185"/>
  <c r="F184"/>
  <c r="F183" s="1"/>
  <c r="F182" s="1"/>
  <c r="E183"/>
  <c r="E182" s="1"/>
  <c r="D183"/>
  <c r="F181"/>
  <c r="F179"/>
  <c r="E177"/>
  <c r="D177"/>
  <c r="F176"/>
  <c r="F175"/>
  <c r="D174"/>
  <c r="E173"/>
  <c r="D173"/>
  <c r="F171"/>
  <c r="F170" s="1"/>
  <c r="F169" s="1"/>
  <c r="E170"/>
  <c r="D170"/>
  <c r="E169"/>
  <c r="D169" s="1"/>
  <c r="F167"/>
  <c r="F166"/>
  <c r="F165"/>
  <c r="F164"/>
  <c r="F163" s="1"/>
  <c r="F162" s="1"/>
  <c r="E163"/>
  <c r="D163"/>
  <c r="E162"/>
  <c r="D162"/>
  <c r="F161"/>
  <c r="F160" s="1"/>
  <c r="F159" s="1"/>
  <c r="E160"/>
  <c r="D160"/>
  <c r="E159"/>
  <c r="D159" s="1"/>
  <c r="E158"/>
  <c r="D158"/>
  <c r="F157"/>
  <c r="F156"/>
  <c r="F155"/>
  <c r="F154" s="1"/>
  <c r="E154"/>
  <c r="D154"/>
  <c r="F151"/>
  <c r="F150"/>
  <c r="F149" s="1"/>
  <c r="E150"/>
  <c r="D150"/>
  <c r="E149"/>
  <c r="D149" s="1"/>
  <c r="F148"/>
  <c r="F147"/>
  <c r="F146" s="1"/>
  <c r="E146"/>
  <c r="D146"/>
  <c r="F145" s="1"/>
  <c r="E145" s="1"/>
  <c r="D145" s="1"/>
  <c r="D144" s="1"/>
  <c r="E144"/>
  <c r="F143"/>
  <c r="F142" s="1"/>
  <c r="F141" s="1"/>
  <c r="E142"/>
  <c r="E141" s="1"/>
  <c r="D141" s="1"/>
  <c r="D142"/>
  <c r="F140"/>
  <c r="F139"/>
  <c r="F138"/>
  <c r="F137"/>
  <c r="F136"/>
  <c r="F135"/>
  <c r="F134"/>
  <c r="E133"/>
  <c r="E132" s="1"/>
  <c r="D133"/>
  <c r="F131"/>
  <c r="F130"/>
  <c r="F128"/>
  <c r="F126"/>
  <c r="F125"/>
  <c r="F124"/>
  <c r="F123"/>
  <c r="F122" s="1"/>
  <c r="E122"/>
  <c r="E114" s="1"/>
  <c r="D122"/>
  <c r="F121"/>
  <c r="F120" s="1"/>
  <c r="E120"/>
  <c r="D120"/>
  <c r="F119"/>
  <c r="F118"/>
  <c r="F117"/>
  <c r="F116"/>
  <c r="E115"/>
  <c r="D115"/>
  <c r="D114" s="1"/>
  <c r="F111"/>
  <c r="F110"/>
  <c r="E108"/>
  <c r="D108"/>
  <c r="F107"/>
  <c r="F106"/>
  <c r="F105"/>
  <c r="F104"/>
  <c r="F103" s="1"/>
  <c r="E104"/>
  <c r="D104"/>
  <c r="E103"/>
  <c r="D103" s="1"/>
  <c r="F102"/>
  <c r="F101"/>
  <c r="F100"/>
  <c r="F99"/>
  <c r="F98" s="1"/>
  <c r="E99"/>
  <c r="D99"/>
  <c r="E98"/>
  <c r="D98" s="1"/>
  <c r="F97"/>
  <c r="F96"/>
  <c r="F95"/>
  <c r="F94"/>
  <c r="F93"/>
  <c r="F92"/>
  <c r="F91"/>
  <c r="F90"/>
  <c r="F89"/>
  <c r="E88"/>
  <c r="E87" s="1"/>
  <c r="D88"/>
  <c r="D87"/>
  <c r="F86"/>
  <c r="F85"/>
  <c r="F84"/>
  <c r="E83"/>
  <c r="D83"/>
  <c r="F82"/>
  <c r="F81"/>
  <c r="D79"/>
  <c r="F76"/>
  <c r="F75"/>
  <c r="F74"/>
  <c r="F73"/>
  <c r="F72"/>
  <c r="F71"/>
  <c r="F70"/>
  <c r="F69"/>
  <c r="F68"/>
  <c r="F67"/>
  <c r="F66"/>
  <c r="F65"/>
  <c r="F64"/>
  <c r="F62"/>
  <c r="F61"/>
  <c r="F60"/>
  <c r="F59"/>
  <c r="F58"/>
  <c r="F57"/>
  <c r="F56"/>
  <c r="E55"/>
  <c r="D55"/>
  <c r="F158" l="1"/>
  <c r="F115"/>
  <c r="F153"/>
  <c r="E153" s="1"/>
  <c r="D153" s="1"/>
  <c r="F152" s="1"/>
  <c r="E152" s="1"/>
  <c r="D152" s="1"/>
  <c r="F109"/>
  <c r="F108" s="1"/>
  <c r="D132"/>
  <c r="F144"/>
  <c r="F168"/>
  <c r="E168" s="1"/>
  <c r="D168" s="1"/>
  <c r="D182"/>
  <c r="F133"/>
  <c r="F132" s="1"/>
  <c r="E113"/>
  <c r="F88"/>
  <c r="F87" s="1"/>
  <c r="E79"/>
  <c r="F237"/>
  <c r="F63"/>
  <c r="E172"/>
  <c r="F186"/>
  <c r="F185" s="1"/>
  <c r="F177"/>
  <c r="F189"/>
  <c r="E189" s="1"/>
  <c r="F83"/>
  <c r="D185"/>
  <c r="D172" s="1"/>
  <c r="F174"/>
  <c r="F173" s="1"/>
  <c r="F114"/>
  <c r="F113" s="1"/>
  <c r="D113"/>
  <c r="F55"/>
  <c r="E54"/>
  <c r="D54"/>
  <c r="F53"/>
  <c r="F52"/>
  <c r="F51" s="1"/>
  <c r="F50" s="1"/>
  <c r="E51"/>
  <c r="E50" s="1"/>
  <c r="D50" s="1"/>
  <c r="D51"/>
  <c r="F49"/>
  <c r="F47"/>
  <c r="F46"/>
  <c r="F45"/>
  <c r="F42"/>
  <c r="F41"/>
  <c r="F40"/>
  <c r="F39"/>
  <c r="E38"/>
  <c r="F79" l="1"/>
  <c r="F172"/>
  <c r="F54"/>
  <c r="F38"/>
  <c r="D38"/>
  <c r="F36"/>
  <c r="F35" s="1"/>
  <c r="E35"/>
  <c r="D35"/>
  <c r="F34"/>
  <c r="F33" s="1"/>
  <c r="E33"/>
  <c r="F37" l="1"/>
  <c r="E37" s="1"/>
  <c r="D37" s="1"/>
  <c r="D33"/>
  <c r="F32"/>
  <c r="F31"/>
  <c r="E30"/>
  <c r="D30"/>
  <c r="F27"/>
  <c r="F26"/>
  <c r="F25"/>
  <c r="F24"/>
  <c r="F23"/>
  <c r="F22"/>
  <c r="F21"/>
  <c r="F30" l="1"/>
  <c r="F20"/>
  <c r="F19" l="1"/>
  <c r="E19" s="1"/>
  <c r="D19" s="1"/>
  <c r="D18" s="1"/>
  <c r="D322" s="1"/>
  <c r="E40" i="34"/>
  <c r="D40"/>
  <c r="C40"/>
  <c r="E39" s="1"/>
  <c r="D39"/>
  <c r="E37"/>
  <c r="D37"/>
  <c r="C37"/>
  <c r="C36" s="1"/>
  <c r="C35" s="1"/>
  <c r="E34" s="1"/>
  <c r="D34" s="1"/>
  <c r="E36"/>
  <c r="D36" s="1"/>
  <c r="E35"/>
  <c r="D35" s="1"/>
  <c r="F18" i="45" l="1"/>
  <c r="F322" s="1"/>
  <c r="E18"/>
  <c r="E322" s="1"/>
  <c r="C39" i="34"/>
  <c r="C34"/>
  <c r="E33" s="1"/>
  <c r="D33" s="1"/>
  <c r="C33" s="1"/>
  <c r="E30" l="1"/>
  <c r="D30"/>
  <c r="C30"/>
  <c r="E29" s="1"/>
  <c r="E25"/>
  <c r="D25"/>
  <c r="C25"/>
  <c r="E24" s="1"/>
  <c r="D29" l="1"/>
  <c r="C29" s="1"/>
  <c r="E28" s="1"/>
  <c r="D28" s="1"/>
  <c r="C28" s="1"/>
  <c r="D24"/>
  <c r="C24" s="1"/>
  <c r="E23" s="1"/>
  <c r="D23" s="1"/>
  <c r="C23" s="1"/>
  <c r="E19" s="1"/>
  <c r="E21"/>
  <c r="D21"/>
  <c r="C21" l="1"/>
  <c r="D19"/>
  <c r="E145" i="50"/>
  <c r="E144" s="1"/>
  <c r="D144"/>
  <c r="C144"/>
  <c r="E143" s="1"/>
  <c r="D143"/>
  <c r="E142"/>
  <c r="E141" s="1"/>
  <c r="D141"/>
  <c r="C141"/>
  <c r="E140" s="1"/>
  <c r="D140"/>
  <c r="C140"/>
  <c r="E137"/>
  <c r="E136" s="1"/>
  <c r="D136"/>
  <c r="C136"/>
  <c r="E135"/>
  <c r="E134" s="1"/>
  <c r="E133" s="1"/>
  <c r="D134"/>
  <c r="D133" s="1"/>
  <c r="C134"/>
  <c r="C133" s="1"/>
  <c r="E132"/>
  <c r="E131" s="1"/>
  <c r="D131"/>
  <c r="C131"/>
  <c r="E130"/>
  <c r="E129" s="1"/>
  <c r="D129"/>
  <c r="C129"/>
  <c r="E128"/>
  <c r="E127" s="1"/>
  <c r="D127"/>
  <c r="C127"/>
  <c r="E126"/>
  <c r="E125" s="1"/>
  <c r="D125"/>
  <c r="C125"/>
  <c r="E124"/>
  <c r="E123" s="1"/>
  <c r="D123"/>
  <c r="C123"/>
  <c r="E121"/>
  <c r="E120" s="1"/>
  <c r="D120"/>
  <c r="C120"/>
  <c r="E119"/>
  <c r="E118" s="1"/>
  <c r="D118"/>
  <c r="C118"/>
  <c r="E117"/>
  <c r="E116" s="1"/>
  <c r="D116"/>
  <c r="C116"/>
  <c r="E115"/>
  <c r="E114" s="1"/>
  <c r="D114"/>
  <c r="C114"/>
  <c r="E113"/>
  <c r="E112" s="1"/>
  <c r="D112"/>
  <c r="C112"/>
  <c r="E111"/>
  <c r="E110" s="1"/>
  <c r="D110"/>
  <c r="C110"/>
  <c r="E109"/>
  <c r="E108" s="1"/>
  <c r="D108"/>
  <c r="C108"/>
  <c r="D107"/>
  <c r="C107"/>
  <c r="E106"/>
  <c r="E105" s="1"/>
  <c r="D105"/>
  <c r="C105"/>
  <c r="E104"/>
  <c r="E103" s="1"/>
  <c r="D103"/>
  <c r="C103"/>
  <c r="D102"/>
  <c r="E102" l="1"/>
  <c r="C19" i="34"/>
  <c r="C102" i="50"/>
  <c r="C143"/>
  <c r="E122"/>
  <c r="D122" s="1"/>
  <c r="C122" s="1"/>
  <c r="E107"/>
  <c r="C101"/>
  <c r="E99"/>
  <c r="E98" s="1"/>
  <c r="D98"/>
  <c r="C98"/>
  <c r="E97" s="1"/>
  <c r="D97"/>
  <c r="C97"/>
  <c r="E96"/>
  <c r="E95"/>
  <c r="E94"/>
  <c r="E93"/>
  <c r="E92"/>
  <c r="E91" s="1"/>
  <c r="D91"/>
  <c r="C91"/>
  <c r="E90"/>
  <c r="E89"/>
  <c r="E88" s="1"/>
  <c r="E87" s="1"/>
  <c r="D88"/>
  <c r="D87" s="1"/>
  <c r="C88"/>
  <c r="C87" s="1"/>
  <c r="E80"/>
  <c r="E79"/>
  <c r="E78" s="1"/>
  <c r="E77" s="1"/>
  <c r="D78"/>
  <c r="C78"/>
  <c r="C77" s="1"/>
  <c r="D77"/>
  <c r="D76" s="1"/>
  <c r="E75"/>
  <c r="E74"/>
  <c r="E73"/>
  <c r="E72"/>
  <c r="D71"/>
  <c r="C71"/>
  <c r="D70"/>
  <c r="C70" s="1"/>
  <c r="E69"/>
  <c r="E68" s="1"/>
  <c r="D68"/>
  <c r="C68"/>
  <c r="E67"/>
  <c r="E66"/>
  <c r="D65"/>
  <c r="C65"/>
  <c r="D64"/>
  <c r="E60"/>
  <c r="E59"/>
  <c r="E58" s="1"/>
  <c r="D59"/>
  <c r="C59"/>
  <c r="C58" s="1"/>
  <c r="D58"/>
  <c r="E57"/>
  <c r="E56" s="1"/>
  <c r="D56"/>
  <c r="C56"/>
  <c r="E55" s="1"/>
  <c r="D55"/>
  <c r="C55"/>
  <c r="E54"/>
  <c r="E53"/>
  <c r="D53"/>
  <c r="C53"/>
  <c r="E52"/>
  <c r="E51"/>
  <c r="D51"/>
  <c r="C51"/>
  <c r="E50"/>
  <c r="E49" s="1"/>
  <c r="D49"/>
  <c r="C49"/>
  <c r="E48"/>
  <c r="E47" s="1"/>
  <c r="D47"/>
  <c r="C47"/>
  <c r="E46"/>
  <c r="E45" s="1"/>
  <c r="D45"/>
  <c r="C45"/>
  <c r="E44"/>
  <c r="E43" s="1"/>
  <c r="D43"/>
  <c r="C43"/>
  <c r="E42"/>
  <c r="E41" s="1"/>
  <c r="D41"/>
  <c r="C41"/>
  <c r="E36"/>
  <c r="E35" s="1"/>
  <c r="D35"/>
  <c r="C35"/>
  <c r="E33"/>
  <c r="E32" s="1"/>
  <c r="D32"/>
  <c r="C32"/>
  <c r="E30"/>
  <c r="E29" s="1"/>
  <c r="D29"/>
  <c r="C29"/>
  <c r="E27"/>
  <c r="E26" s="1"/>
  <c r="D26"/>
  <c r="C26"/>
  <c r="D25"/>
  <c r="C25"/>
  <c r="C24"/>
  <c r="E23"/>
  <c r="E22"/>
  <c r="E21"/>
  <c r="E20"/>
  <c r="E19" s="1"/>
  <c r="D19"/>
  <c r="C19"/>
  <c r="E18" s="1"/>
  <c r="D18" s="1"/>
  <c r="C64" l="1"/>
  <c r="C61" s="1"/>
  <c r="D61"/>
  <c r="E25"/>
  <c r="E24" s="1"/>
  <c r="D24" s="1"/>
  <c r="E65"/>
  <c r="E64" s="1"/>
  <c r="E61" s="1"/>
  <c r="E71"/>
  <c r="E76"/>
  <c r="E101"/>
  <c r="D40"/>
  <c r="D39" s="1"/>
  <c r="D38" s="1"/>
  <c r="E70"/>
  <c r="C76"/>
  <c r="D101"/>
  <c r="E100"/>
  <c r="C18"/>
  <c r="C40"/>
  <c r="C39" s="1"/>
  <c r="C38" s="1"/>
  <c r="E40"/>
  <c r="E39" s="1"/>
  <c r="E38" s="1"/>
  <c r="E17" s="1"/>
  <c r="D17"/>
  <c r="C17" s="1"/>
  <c r="D100" l="1"/>
  <c r="C100" s="1"/>
  <c r="C146" s="1"/>
  <c r="E146"/>
  <c r="D146"/>
</calcChain>
</file>

<file path=xl/sharedStrings.xml><?xml version="1.0" encoding="utf-8"?>
<sst xmlns="http://schemas.openxmlformats.org/spreadsheetml/2006/main" count="1853" uniqueCount="937">
  <si>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</si>
  <si>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</si>
  <si>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</si>
  <si>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</si>
  <si>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</si>
  <si>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</si>
  <si>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</si>
  <si>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</si>
  <si>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</si>
  <si>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</si>
  <si>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</si>
  <si>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</si>
  <si>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</si>
  <si>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</si>
  <si>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</si>
  <si>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</si>
  <si>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</si>
  <si>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</si>
  <si>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</si>
  <si>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</si>
  <si>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</si>
  <si>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</si>
  <si>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</si>
  <si>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</si>
  <si>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</si>
  <si>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</si>
  <si>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</si>
  <si>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</si>
  <si>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</si>
  <si>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</si>
  <si>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</si>
  <si>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</si>
  <si>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</si>
  <si>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</si>
  <si>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</si>
  <si>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</si>
  <si>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</si>
  <si>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</si>
  <si>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</si>
  <si>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</si>
  <si>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</si>
  <si>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</si>
  <si>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</si>
  <si>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</si>
  <si>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</si>
  <si>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</si>
  <si>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</si>
  <si>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</si>
  <si>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</si>
  <si>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</si>
  <si>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</si>
  <si>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</si>
  <si>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</si>
  <si>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</si>
  <si>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</si>
  <si>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</si>
  <si>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</si>
  <si>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</si>
  <si>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</si>
  <si>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</si>
  <si>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</si>
  <si>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</si>
  <si>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</si>
  <si>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</si>
  <si>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</si>
  <si>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</si>
  <si>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</si>
  <si>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</si>
  <si>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</si>
  <si>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</si>
  <si>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</si>
  <si>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</si>
  <si>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</si>
  <si>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</si>
  <si>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</si>
  <si>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</si>
  <si>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</si>
  <si>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</si>
  <si>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</si>
  <si>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</si>
  <si>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</si>
  <si>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</si>
  <si>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</si>
  <si>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</si>
  <si>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</si>
  <si>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</si>
  <si>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</si>
  <si>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</si>
  <si>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</si>
  <si>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</si>
  <si>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</si>
  <si>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</si>
  <si>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</si>
  <si>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</si>
  <si>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</si>
  <si>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</si>
  <si>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</si>
  <si>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</si>
  <si>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</si>
  <si>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</si>
  <si>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</si>
  <si>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</si>
  <si>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</si>
  <si>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</si>
  <si>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</si>
  <si>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</si>
  <si>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</si>
  <si>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</si>
  <si>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</si>
  <si>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</si>
  <si>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</si>
  <si>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</si>
  <si>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</si>
  <si>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</si>
  <si>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</si>
  <si>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</si>
  <si>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</si>
  <si>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</si>
  <si>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</si>
  <si>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</si>
  <si>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</si>
  <si>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</si>
  <si>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</si>
  <si>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</si>
  <si>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</si>
  <si>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</si>
  <si>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</si>
  <si>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</si>
  <si>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</si>
  <si>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</si>
  <si>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</si>
  <si>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</si>
  <si>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</si>
  <si>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</si>
  <si>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</si>
  <si>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</si>
  <si>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</si>
  <si>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</si>
  <si>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</si>
  <si>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</si>
  <si>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</si>
  <si>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</si>
  <si>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</si>
  <si>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</si>
  <si>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</si>
  <si>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</si>
  <si>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</si>
  <si>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</si>
  <si>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</si>
  <si>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</si>
  <si>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</si>
  <si>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</si>
  <si>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</si>
  <si>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</si>
  <si>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</si>
  <si>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</si>
  <si>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</si>
  <si>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</si>
  <si>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</si>
  <si>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</si>
  <si>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</si>
  <si>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</si>
  <si>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</si>
  <si>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</si>
  <si>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</si>
  <si>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</si>
  <si>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</si>
  <si>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</si>
  <si>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</si>
  <si>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</si>
  <si>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</si>
  <si>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</si>
  <si>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</si>
  <si>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</si>
  <si>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</si>
  <si>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</si>
  <si>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</si>
  <si>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</si>
  <si>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</si>
  <si>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</si>
  <si>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</si>
  <si>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</si>
  <si>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</si>
  <si>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</si>
  <si>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</si>
  <si>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</si>
  <si>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</si>
  <si>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</si>
  <si>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</si>
  <si>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</si>
  <si>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</si>
  <si>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</si>
  <si>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</si>
  <si>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</si>
  <si>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</si>
  <si>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</si>
  <si>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</si>
  <si>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</si>
  <si>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Тейковского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</si>
  <si>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</si>
  <si>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</si>
  <si>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</si>
  <si>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</si>
  <si>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</si>
  <si>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</si>
  <si>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</si>
  <si>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</si>
  <si>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</si>
  <si>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</si>
  <si>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</si>
  <si>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</si>
  <si>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</si>
  <si>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</si>
  <si>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</si>
  <si>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</si>
  <si>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</si>
  <si>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</si>
  <si>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</si>
  <si>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</si>
  <si>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</si>
  <si>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</si>
  <si>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</si>
  <si>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</si>
  <si>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</si>
  <si>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</si>
  <si>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</si>
  <si>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</si>
  <si>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</si>
  <si>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</si>
  <si>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</si>
  <si>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</si>
  <si>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</si>
  <si>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(руб.)</t>
  </si>
  <si>
    <t>2021 год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</si>
  <si>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</si>
  <si>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</si>
  <si>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</si>
  <si>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</si>
  <si>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</si>
  <si>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</si>
  <si>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1101</t>
  </si>
  <si>
    <t xml:space="preserve">           (руб.)</t>
  </si>
  <si>
    <t>Физическая культура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</si>
  <si>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</si>
  <si>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</si>
  <si>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</si>
  <si>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</si>
  <si>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</si>
  <si>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</si>
  <si>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</si>
  <si>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</si>
  <si>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</si>
  <si>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</si>
  <si>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</si>
  <si>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</si>
  <si>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</si>
  <si>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</si>
  <si>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</si>
  <si>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</si>
  <si>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</si>
  <si>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</si>
  <si>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</si>
  <si>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</si>
  <si>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</si>
  <si>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2023 год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</si>
  <si>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</si>
  <si>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</si>
  <si>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</si>
  <si>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</si>
  <si>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</si>
  <si>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</si>
  <si>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</si>
  <si>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</si>
  <si>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</si>
  <si>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</si>
  <si>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</si>
  <si>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</si>
  <si>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>2600000000</t>
  </si>
  <si>
    <t>2610000000</t>
  </si>
  <si>
    <t>2610100000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</si>
  <si>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</si>
  <si>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</si>
  <si>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</si>
  <si>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</si>
  <si>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</si>
  <si>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</si>
  <si>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</si>
  <si>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</si>
  <si>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</si>
  <si>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</si>
  <si>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</si>
  <si>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</si>
  <si>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</si>
  <si>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</si>
  <si>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</si>
  <si>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</si>
  <si>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</si>
  <si>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</si>
  <si>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</si>
  <si>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</si>
  <si>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</si>
  <si>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</si>
  <si>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</si>
  <si>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</si>
  <si>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</si>
  <si>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</si>
  <si>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</si>
  <si>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</si>
  <si>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</si>
  <si>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</si>
  <si>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</si>
  <si>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</si>
  <si>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</si>
  <si>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</si>
  <si>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</si>
  <si>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</si>
  <si>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</si>
  <si>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</si>
  <si>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</si>
  <si>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</si>
  <si>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</si>
  <si>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</si>
  <si>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</si>
  <si>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</si>
  <si>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</si>
  <si>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</si>
  <si>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</si>
  <si>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2900000000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</si>
  <si>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</si>
  <si>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</si>
  <si>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</si>
  <si>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</si>
  <si>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</si>
  <si>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</si>
  <si>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</si>
  <si>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</si>
  <si>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</si>
  <si>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</si>
  <si>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</si>
  <si>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</si>
  <si>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</si>
  <si>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</si>
  <si>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</si>
  <si>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</si>
  <si>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</si>
  <si>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</si>
  <si>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</si>
  <si>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</si>
  <si>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</si>
  <si>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</si>
  <si>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</si>
  <si>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</si>
  <si>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</si>
  <si>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</si>
  <si>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</si>
  <si>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</si>
  <si>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</si>
  <si>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</si>
  <si>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</si>
  <si>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</si>
  <si>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</si>
  <si>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</si>
  <si>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</si>
  <si>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</si>
  <si>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</si>
  <si>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</si>
  <si>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</si>
  <si>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</si>
  <si>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</si>
  <si>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</si>
  <si>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</si>
  <si>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</si>
  <si>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</si>
  <si>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</si>
  <si>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</si>
  <si>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</si>
  <si>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</si>
  <si>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</si>
  <si>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</si>
  <si>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</si>
  <si>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</si>
  <si>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</si>
  <si>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</si>
  <si>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</si>
  <si>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</si>
  <si>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</si>
  <si>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</si>
  <si>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</si>
  <si>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</si>
  <si>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</si>
  <si>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</si>
  <si>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</si>
  <si>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</si>
  <si>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</si>
  <si>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</si>
  <si>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</si>
  <si>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</si>
  <si>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</si>
  <si>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</si>
  <si>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</si>
  <si>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</si>
  <si>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</si>
  <si>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</si>
  <si>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</si>
  <si>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</si>
  <si>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</si>
  <si>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</si>
  <si>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</si>
  <si>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</si>
  <si>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</si>
  <si>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</si>
  <si>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</si>
  <si>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</si>
  <si>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</si>
  <si>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</si>
  <si>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</si>
  <si>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</si>
  <si>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</si>
  <si>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</si>
  <si>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</si>
  <si>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</si>
  <si>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</si>
  <si>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</si>
  <si>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</si>
  <si>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</si>
  <si>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</si>
  <si>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</si>
  <si>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</si>
  <si>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</si>
  <si>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</si>
  <si>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</si>
  <si>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</si>
  <si>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</si>
  <si>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</si>
  <si>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</si>
  <si>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</si>
  <si>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</si>
  <si>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</si>
  <si>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</si>
  <si>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</si>
  <si>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</si>
  <si>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</si>
  <si>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</si>
  <si>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</si>
  <si>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</si>
  <si>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</si>
  <si>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</si>
  <si>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</si>
  <si>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</si>
  <si>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</si>
  <si>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</si>
  <si>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</si>
  <si>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</si>
  <si>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</si>
  <si>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</si>
  <si>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</si>
  <si>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</si>
  <si>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</si>
  <si>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</si>
  <si>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</si>
  <si>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</si>
  <si>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</si>
  <si>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</si>
  <si>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</si>
  <si>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</si>
  <si>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</si>
  <si>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</si>
  <si>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</si>
  <si>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</si>
  <si>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</si>
  <si>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</si>
  <si>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</si>
  <si>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</si>
  <si>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</si>
  <si>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</si>
  <si>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</si>
  <si>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</si>
  <si>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</si>
  <si>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</si>
  <si>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</si>
  <si>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</si>
  <si>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</si>
  <si>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</si>
  <si>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</si>
  <si>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</si>
  <si>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</si>
  <si>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</si>
  <si>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</si>
  <si>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</si>
  <si>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</si>
  <si>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</si>
  <si>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</si>
  <si>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</si>
  <si>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</si>
  <si>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</si>
  <si>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</si>
  <si>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</si>
  <si>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</si>
  <si>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</si>
  <si>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</si>
  <si>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</si>
  <si>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</si>
  <si>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</si>
  <si>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</si>
  <si>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</si>
  <si>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</si>
  <si>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</si>
  <si>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</si>
  <si>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</si>
  <si>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</si>
  <si>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</si>
  <si>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</si>
  <si>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</si>
  <si>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</si>
  <si>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</si>
  <si>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</si>
  <si>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</si>
  <si>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</si>
  <si>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2870160220</t>
  </si>
  <si>
    <t>2870120570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</si>
  <si>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</si>
  <si>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</si>
  <si>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</si>
  <si>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</si>
  <si>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</si>
  <si>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</si>
  <si>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</si>
  <si>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</si>
  <si>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</si>
  <si>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</si>
  <si>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</si>
  <si>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</si>
  <si>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</si>
  <si>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</si>
  <si>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</si>
  <si>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</si>
  <si>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</si>
  <si>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</si>
  <si>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</si>
  <si>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</si>
  <si>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</si>
  <si>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</si>
  <si>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</si>
  <si>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</si>
  <si>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</si>
  <si>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</si>
  <si>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Региональный проект "Современная школа"</t>
  </si>
  <si>
    <t>211Е100000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</si>
  <si>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</si>
  <si>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</si>
  <si>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</si>
  <si>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</si>
  <si>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</si>
  <si>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</si>
  <si>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</si>
  <si>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</si>
  <si>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</si>
  <si>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</si>
  <si>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</si>
  <si>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</si>
  <si>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</si>
  <si>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</si>
  <si>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</si>
  <si>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</si>
  <si>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</si>
  <si>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</si>
  <si>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</si>
  <si>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</si>
  <si>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</si>
  <si>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</si>
  <si>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</si>
  <si>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</si>
  <si>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</si>
  <si>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</si>
  <si>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</si>
  <si>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</si>
  <si>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</si>
  <si>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</si>
  <si>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</si>
  <si>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</si>
  <si>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</si>
  <si>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</si>
  <si>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</si>
  <si>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</si>
  <si>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</si>
  <si>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</si>
  <si>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</si>
  <si>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</si>
  <si>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</si>
  <si>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</si>
  <si>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</si>
  <si>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</si>
  <si>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</si>
  <si>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</si>
  <si>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</si>
  <si>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</si>
  <si>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</si>
  <si>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</si>
  <si>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</si>
  <si>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</si>
  <si>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</si>
  <si>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</si>
  <si>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</si>
  <si>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</si>
  <si>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</si>
  <si>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</si>
  <si>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</si>
  <si>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</si>
  <si>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</si>
  <si>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</si>
  <si>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</si>
  <si>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</si>
  <si>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</si>
  <si>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</si>
  <si>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</si>
  <si>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</si>
  <si>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</si>
  <si>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</si>
  <si>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</si>
  <si>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</si>
  <si>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</si>
  <si>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</si>
  <si>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</si>
  <si>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</si>
  <si>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</si>
  <si>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</si>
  <si>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</si>
  <si>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</si>
  <si>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</si>
  <si>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</si>
  <si>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</si>
  <si>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</si>
  <si>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</si>
  <si>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</si>
  <si>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</si>
  <si>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</si>
  <si>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</si>
  <si>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29202L5762</t>
  </si>
  <si>
    <t>2920120760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</si>
  <si>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</si>
  <si>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</si>
  <si>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</si>
  <si>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</si>
  <si>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</si>
  <si>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</si>
  <si>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</si>
  <si>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</si>
  <si>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</si>
  <si>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</si>
  <si>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</si>
  <si>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Проведение обследования состояния многоквартирных домов, расположенных на территории Тейковского муниципального района, на предмет возможности или невозможности проведения капитального ремонта домов в целом или признание домов аварийными и подлежащими сносу (Закупка товаров, работ и услуг для обеспечения государственных (муниципальных) нужд)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</si>
  <si>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</si>
  <si>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</si>
  <si>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</si>
  <si>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</si>
  <si>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</si>
  <si>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</si>
  <si>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</si>
  <si>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040 2022516905 0000 150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</si>
  <si>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</si>
  <si>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</si>
  <si>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040 2022521005 0000 150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</si>
  <si>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</si>
  <si>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</si>
  <si>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</si>
  <si>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</si>
  <si>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</si>
  <si>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</si>
  <si>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</si>
  <si>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040 2 02 35120 05 0000 150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</si>
  <si>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</si>
  <si>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</si>
  <si>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040 2 02 39999 05 0000 150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</si>
  <si>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</si>
  <si>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</si>
  <si>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</si>
  <si>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</si>
  <si>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</si>
  <si>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</si>
  <si>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</si>
  <si>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</si>
  <si>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</si>
  <si>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</si>
  <si>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</si>
  <si>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</si>
  <si>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</si>
  <si>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</si>
  <si>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</si>
  <si>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</si>
  <si>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</si>
  <si>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</si>
  <si>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</si>
  <si>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</si>
  <si>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</si>
  <si>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</si>
  <si>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</si>
  <si>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</si>
  <si>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182 1 05 03010 01 0000 110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</si>
  <si>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</si>
  <si>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</si>
  <si>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</si>
  <si>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</si>
  <si>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</si>
  <si>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</si>
  <si>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</si>
  <si>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</si>
  <si>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16.12.2020  № 3/8 </t>
  </si>
  <si>
    <t>от 16.12.2020  № 3/8</t>
  </si>
  <si>
    <t>от 16.12.2020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</si>
  <si>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</si>
  <si>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</si>
  <si>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</si>
  <si>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</si>
  <si>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</si>
  <si>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</si>
  <si>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</si>
  <si>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</si>
  <si>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</si>
  <si>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</si>
  <si>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</si>
  <si>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</si>
  <si>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</si>
  <si>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</si>
  <si>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</si>
  <si>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</si>
  <si>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</si>
  <si>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</si>
  <si>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</si>
  <si>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</si>
  <si>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</si>
  <si>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</si>
  <si>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</si>
  <si>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</si>
  <si>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</si>
  <si>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</si>
  <si>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</si>
  <si>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</si>
  <si>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</si>
  <si>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</si>
  <si>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</si>
  <si>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</si>
  <si>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</si>
  <si>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</si>
  <si>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</si>
  <si>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</si>
  <si>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</si>
  <si>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</si>
  <si>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</si>
  <si>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</si>
  <si>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</si>
  <si>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</si>
  <si>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</si>
  <si>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</si>
  <si>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</si>
  <si>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</si>
  <si>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</si>
  <si>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</si>
  <si>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</si>
  <si>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</si>
  <si>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</si>
  <si>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</si>
  <si>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</si>
  <si>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</si>
  <si>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</si>
  <si>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</si>
  <si>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</si>
  <si>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</si>
  <si>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</si>
  <si>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</si>
  <si>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</si>
  <si>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</si>
  <si>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</si>
  <si>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</si>
  <si>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</si>
  <si>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</si>
  <si>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</si>
  <si>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</si>
  <si>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</si>
  <si>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</si>
  <si>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</si>
  <si>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</si>
  <si>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</si>
  <si>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</si>
  <si>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</si>
  <si>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</si>
  <si>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</si>
  <si>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</si>
  <si>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</si>
  <si>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</si>
  <si>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</si>
  <si>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</si>
  <si>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</si>
  <si>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</si>
  <si>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</si>
  <si>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</si>
  <si>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</si>
  <si>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</si>
  <si>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</si>
  <si>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</si>
  <si>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</si>
  <si>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</si>
  <si>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</si>
  <si>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</si>
  <si>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</si>
  <si>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</si>
  <si>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</si>
  <si>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</si>
  <si>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</si>
  <si>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</si>
  <si>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</si>
  <si>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</si>
  <si>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</si>
  <si>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</si>
  <si>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</si>
  <si>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</si>
  <si>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</si>
  <si>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</si>
  <si>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</si>
  <si>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</si>
  <si>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</si>
  <si>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</si>
  <si>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</si>
  <si>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</si>
  <si>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</si>
  <si>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</si>
  <si>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</si>
  <si>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</si>
  <si>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</si>
  <si>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</si>
  <si>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</si>
  <si>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</si>
  <si>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</si>
  <si>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</si>
  <si>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</si>
  <si>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</si>
  <si>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</si>
  <si>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</si>
  <si>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</si>
  <si>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</si>
  <si>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</si>
  <si>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</si>
  <si>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</si>
  <si>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</si>
  <si>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</si>
  <si>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</si>
  <si>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</si>
  <si>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</si>
  <si>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</si>
  <si>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</si>
  <si>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</si>
  <si>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</si>
  <si>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</si>
  <si>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</si>
  <si>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</si>
  <si>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</si>
  <si>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</si>
  <si>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</si>
  <si>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</si>
  <si>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</si>
  <si>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</si>
  <si>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</si>
  <si>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</si>
  <si>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</si>
  <si>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</si>
  <si>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</si>
  <si>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</si>
  <si>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</si>
  <si>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000 1 05 01011 01 0000 110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</si>
  <si>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</si>
  <si>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</si>
  <si>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</si>
  <si>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</si>
  <si>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</si>
  <si>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</si>
  <si>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</si>
  <si>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</si>
  <si>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</si>
  <si>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</si>
  <si>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</si>
  <si>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000 1 05 01000 00 0000 110</t>
  </si>
  <si>
    <t>000 1 05 01010 01 0000 110</t>
  </si>
  <si>
    <t>Налог, взимаемый в связи с применением упрощенной системы налогообложения</t>
  </si>
  <si>
    <t>040 1 14 02000 00 0000 440</t>
  </si>
  <si>
    <t>040 1 14 02050 05 0000 440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</si>
  <si>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казанному имуществу </t>
  </si>
  <si>
    <t>040 1 14 02053 05 0000 440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</si>
  <si>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</si>
  <si>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</si>
  <si>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2860160230</t>
  </si>
  <si>
    <t>28701S6800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</si>
  <si>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</si>
  <si>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</si>
  <si>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</si>
  <si>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2870120580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</si>
  <si>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</si>
  <si>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2740108160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</si>
  <si>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</si>
  <si>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4290000470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</si>
  <si>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</si>
  <si>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</si>
  <si>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</si>
  <si>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</si>
  <si>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 (Предоставление субсидий бюджетным, автономным учреждениям и иным некоммерческим организациям) </t>
  </si>
  <si>
    <t xml:space="preserve">Ремонт и капитальный ремонт автомобильных дорог (Закупка товаров, работ и услуг для обеспечения государственных (муниципальных) нужд)  </t>
  </si>
  <si>
    <t>Обеспечение комплексного развития сельских территорий (развитие инженерной инфраструктуры на сельских территориях) (Межбюджетные трансферты)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</si>
  <si>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</si>
  <si>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</si>
  <si>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</t>
  </si>
  <si>
    <t>000 2 02 49999 05 0000 150</t>
  </si>
  <si>
    <t>Прочие межбюджетные трансферты, передаваемые бюджетам</t>
  </si>
  <si>
    <t>040 2 02 49999 05 0000 150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</si>
  <si>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</si>
  <si>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</si>
  <si>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</si>
  <si>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</si>
  <si>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2870160240</t>
  </si>
  <si>
    <t>2850260210</t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</si>
  <si>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</si>
  <si>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</si>
  <si>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</si>
  <si>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</si>
  <si>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</si>
  <si>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</si>
  <si>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</si>
  <si>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>040 1 14 02050 05 0000 410</t>
  </si>
  <si>
    <t>040 1 14 02053 05 0000 410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</si>
  <si>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</si>
  <si>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</si>
  <si>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21901S3110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</si>
  <si>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</si>
  <si>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</si>
  <si>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Обеспечение функций отдела образования администрации Тейковского муниципального района (Иные бюджетные ассигнования)</t>
  </si>
  <si>
    <t>от 20.10.2021  № 12/11</t>
  </si>
  <si>
    <t>от 20.10.2021 № 12/11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</si>
  <si>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</si>
  <si>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>22104L519F</t>
  </si>
  <si>
    <t xml:space="preserve">Расходы на повышение заработной платы работников бюджетной сферы (Закупка товаров, работ и услуг для обеспечения государственных (муниципальных) нужд)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</si>
</sst>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11">
      <alignment horizontal="center"/>
    </xf>
    <xf numFmtId="0" fontId="17" fillId="0" borderId="10">
      <alignment horizontal="left" wrapText="1" indent="2"/>
    </xf>
    <xf numFmtId="49" fontId="17" fillId="0" borderId="11">
      <alignment horizontal="center"/>
    </xf>
    <xf numFmtId="4" fontId="19" fillId="2" borderId="12">
      <alignment horizontal="right" vertical="top" shrinkToFit="1"/>
    </xf>
  </cellStyleXfs>
  <cellXfs count="299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/>
    <xf numFmtId="0" fontId="4" fillId="0" borderId="0" xfId="0" applyFont="1"/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4" fontId="6" fillId="0" borderId="1" xfId="0" applyNumberFormat="1" applyFont="1" applyFill="1" applyBorder="1" applyAlignment="1"/>
    <xf numFmtId="0" fontId="25" fillId="0" borderId="1" xfId="0" applyFont="1" applyFill="1" applyBorder="1" applyAlignment="1">
      <alignment horizontal="center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11" fillId="0" borderId="13" xfId="4" applyFont="1" applyFill="1" applyBorder="1" applyAlignment="1" applyProtection="1">
      <alignment horizontal="center" vertical="top"/>
    </xf>
    <xf numFmtId="4" fontId="20" fillId="0" borderId="1" xfId="3" applyNumberFormat="1" applyFont="1" applyFill="1" applyBorder="1" applyAlignment="1" applyProtection="1">
      <alignment horizontal="center" vertical="top" wrapText="1"/>
    </xf>
    <xf numFmtId="49" fontId="8" fillId="0" borderId="13" xfId="4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20" fillId="0" borderId="1" xfId="3" applyNumberFormat="1" applyFont="1" applyFill="1" applyBorder="1" applyAlignment="1" applyProtection="1">
      <alignment wrapText="1"/>
    </xf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top" wrapText="1"/>
    </xf>
    <xf numFmtId="0" fontId="26" fillId="0" borderId="0" xfId="0" applyNumberFormat="1" applyFont="1" applyFill="1" applyAlignment="1">
      <alignment wrapText="1"/>
    </xf>
    <xf numFmtId="0" fontId="6" fillId="0" borderId="2" xfId="0" applyNumberFormat="1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wrapText="1"/>
    </xf>
    <xf numFmtId="0" fontId="21" fillId="0" borderId="1" xfId="3" applyNumberFormat="1" applyFont="1" applyFill="1" applyBorder="1" applyAlignment="1" applyProtection="1">
      <alignment wrapText="1"/>
    </xf>
    <xf numFmtId="0" fontId="21" fillId="0" borderId="1" xfId="3" applyNumberFormat="1" applyFont="1" applyFill="1" applyBorder="1" applyAlignment="1" applyProtection="1">
      <alignment horizontal="left" vertical="top" wrapText="1"/>
    </xf>
    <xf numFmtId="0" fontId="20" fillId="0" borderId="1" xfId="3" applyNumberFormat="1" applyFont="1" applyFill="1" applyBorder="1" applyAlignment="1" applyProtection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0" fillId="0" borderId="1" xfId="3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0" fontId="4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topLeftCell="A10" zoomScaleSheetLayoutView="100" workbookViewId="0">
      <selection activeCell="B142" sqref="B142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259"/>
      <c r="C1" s="259"/>
      <c r="D1" s="259" t="s">
        <v>228</v>
      </c>
      <c r="E1" s="259"/>
    </row>
    <row r="2" spans="1:5" ht="15.75">
      <c r="B2" s="259"/>
      <c r="C2" s="259"/>
      <c r="D2" s="259" t="s">
        <v>0</v>
      </c>
      <c r="E2" s="259"/>
    </row>
    <row r="3" spans="1:5" ht="15.75">
      <c r="B3" s="260"/>
      <c r="C3" s="260"/>
      <c r="D3" s="260" t="s">
        <v>198</v>
      </c>
      <c r="E3" s="260"/>
    </row>
    <row r="4" spans="1:5" ht="15.75">
      <c r="B4" s="259"/>
      <c r="C4" s="259"/>
      <c r="D4" s="259" t="s">
        <v>2</v>
      </c>
      <c r="E4" s="259"/>
    </row>
    <row r="5" spans="1:5" ht="15.75">
      <c r="B5" s="259"/>
      <c r="C5" s="259"/>
      <c r="D5" s="259" t="s">
        <v>932</v>
      </c>
      <c r="E5" s="259"/>
    </row>
    <row r="6" spans="1:5" ht="15.75" customHeight="1">
      <c r="A6" s="108"/>
      <c r="B6" s="259"/>
      <c r="C6" s="259"/>
      <c r="D6" s="259" t="s">
        <v>189</v>
      </c>
      <c r="E6" s="259"/>
    </row>
    <row r="7" spans="1:5" ht="15.75" customHeight="1">
      <c r="A7" s="108"/>
      <c r="B7" s="259"/>
      <c r="C7" s="259"/>
      <c r="D7" s="259" t="s">
        <v>0</v>
      </c>
      <c r="E7" s="259"/>
    </row>
    <row r="8" spans="1:5" ht="15.75" customHeight="1">
      <c r="A8" s="108"/>
      <c r="B8" s="260"/>
      <c r="C8" s="260"/>
      <c r="D8" s="260" t="s">
        <v>198</v>
      </c>
      <c r="E8" s="260"/>
    </row>
    <row r="9" spans="1:5" ht="15.75" customHeight="1">
      <c r="A9" s="108"/>
      <c r="B9" s="259"/>
      <c r="C9" s="259"/>
      <c r="D9" s="259" t="s">
        <v>2</v>
      </c>
      <c r="E9" s="259"/>
    </row>
    <row r="10" spans="1:5" ht="15.75" customHeight="1">
      <c r="A10" s="108"/>
      <c r="B10" s="259"/>
      <c r="C10" s="259"/>
      <c r="D10" s="259" t="s">
        <v>708</v>
      </c>
      <c r="E10" s="259"/>
    </row>
    <row r="11" spans="1:5" ht="15.75">
      <c r="A11" s="261"/>
      <c r="B11" s="262"/>
      <c r="C11" s="262"/>
    </row>
    <row r="12" spans="1:5">
      <c r="A12" s="263" t="s">
        <v>709</v>
      </c>
      <c r="B12" s="263"/>
      <c r="C12" s="263"/>
    </row>
    <row r="13" spans="1:5" ht="35.25" customHeight="1">
      <c r="A13" s="264" t="s">
        <v>710</v>
      </c>
      <c r="B13" s="264"/>
      <c r="C13" s="264"/>
    </row>
    <row r="14" spans="1:5" ht="15.75">
      <c r="A14" s="108"/>
      <c r="B14" s="108"/>
      <c r="C14" s="108"/>
    </row>
    <row r="15" spans="1:5" ht="20.25" customHeight="1">
      <c r="A15" s="109"/>
      <c r="B15" s="258"/>
      <c r="C15" s="258"/>
      <c r="E15" s="114" t="s">
        <v>232</v>
      </c>
    </row>
    <row r="16" spans="1:5" ht="39" customHeight="1">
      <c r="A16" s="115" t="s">
        <v>711</v>
      </c>
      <c r="B16" s="116" t="s">
        <v>3</v>
      </c>
      <c r="C16" s="28" t="s">
        <v>602</v>
      </c>
      <c r="D16" s="28" t="s">
        <v>601</v>
      </c>
      <c r="E16" s="28" t="s">
        <v>603</v>
      </c>
    </row>
    <row r="17" spans="1:5">
      <c r="A17" s="117" t="s">
        <v>712</v>
      </c>
      <c r="B17" s="235" t="s">
        <v>713</v>
      </c>
      <c r="C17" s="113">
        <f>C18+C24+C38+C55+C61+C76+C81+C91+C97+C58+C70</f>
        <v>54938756.780000001</v>
      </c>
      <c r="D17" s="118">
        <f>D18+D24+D38+D55+D61+D76+D81+D91+D97+D58+D70</f>
        <v>-181800</v>
      </c>
      <c r="E17" s="113">
        <f>E18+E24+E38+E55+E61+E76+E81+E91+E97+E58+E70</f>
        <v>54756956.779999994</v>
      </c>
    </row>
    <row r="18" spans="1:5">
      <c r="A18" s="117" t="s">
        <v>714</v>
      </c>
      <c r="B18" s="235" t="s">
        <v>715</v>
      </c>
      <c r="C18" s="113">
        <f>C19</f>
        <v>37071000</v>
      </c>
      <c r="D18" s="118">
        <f>D19</f>
        <v>0</v>
      </c>
      <c r="E18" s="113">
        <f>E19</f>
        <v>37071000</v>
      </c>
    </row>
    <row r="19" spans="1:5" ht="14.25" customHeight="1">
      <c r="A19" s="119" t="s">
        <v>716</v>
      </c>
      <c r="B19" s="97" t="s">
        <v>717</v>
      </c>
      <c r="C19" s="111">
        <f>C20+C21+C22+C23</f>
        <v>37071000</v>
      </c>
      <c r="D19" s="120">
        <f>D20+D21+D22+D23</f>
        <v>0</v>
      </c>
      <c r="E19" s="111">
        <f>E20+E21+E22+E23</f>
        <v>37071000</v>
      </c>
    </row>
    <row r="20" spans="1:5" ht="57.75" customHeight="1">
      <c r="A20" s="121" t="s">
        <v>718</v>
      </c>
      <c r="B20" s="236" t="s">
        <v>690</v>
      </c>
      <c r="C20" s="111">
        <v>35140000</v>
      </c>
      <c r="D20" s="122"/>
      <c r="E20" s="112">
        <f>C20+D20</f>
        <v>35140000</v>
      </c>
    </row>
    <row r="21" spans="1:5" ht="90.75" customHeight="1">
      <c r="A21" s="121" t="s">
        <v>719</v>
      </c>
      <c r="B21" s="236" t="s">
        <v>691</v>
      </c>
      <c r="C21" s="111">
        <v>1816000</v>
      </c>
      <c r="D21" s="122"/>
      <c r="E21" s="112">
        <f>C21+D21</f>
        <v>1816000</v>
      </c>
    </row>
    <row r="22" spans="1:5" ht="29.25" customHeight="1">
      <c r="A22" s="121" t="s">
        <v>720</v>
      </c>
      <c r="B22" s="236" t="s">
        <v>692</v>
      </c>
      <c r="C22" s="111">
        <v>87500</v>
      </c>
      <c r="D22" s="122"/>
      <c r="E22" s="112">
        <f>C22+D22</f>
        <v>87500</v>
      </c>
    </row>
    <row r="23" spans="1:5" ht="75.75" customHeight="1">
      <c r="A23" s="121" t="s">
        <v>721</v>
      </c>
      <c r="B23" s="236" t="s">
        <v>693</v>
      </c>
      <c r="C23" s="111">
        <v>27500</v>
      </c>
      <c r="D23" s="122"/>
      <c r="E23" s="112">
        <f>C23+D23</f>
        <v>27500</v>
      </c>
    </row>
    <row r="24" spans="1:5" ht="31.5" customHeight="1">
      <c r="A24" s="117" t="s">
        <v>722</v>
      </c>
      <c r="B24" s="235" t="s">
        <v>723</v>
      </c>
      <c r="C24" s="113">
        <f>C25</f>
        <v>7094060</v>
      </c>
      <c r="D24" s="113">
        <f>D25</f>
        <v>0</v>
      </c>
      <c r="E24" s="113">
        <f>E25</f>
        <v>7094060</v>
      </c>
    </row>
    <row r="25" spans="1:5" ht="27" customHeight="1">
      <c r="A25" s="121" t="s">
        <v>724</v>
      </c>
      <c r="B25" s="236" t="s">
        <v>725</v>
      </c>
      <c r="C25" s="111">
        <f>C27+C30+C33+C36</f>
        <v>7094060</v>
      </c>
      <c r="D25" s="111">
        <f>D27+D30+D33+D36</f>
        <v>0</v>
      </c>
      <c r="E25" s="111">
        <f>E27+E30+E33+E36</f>
        <v>7094060</v>
      </c>
    </row>
    <row r="26" spans="1:5" ht="60" customHeight="1">
      <c r="A26" s="8" t="s">
        <v>726</v>
      </c>
      <c r="B26" s="237" t="s">
        <v>727</v>
      </c>
      <c r="C26" s="111">
        <f>C27</f>
        <v>3257340</v>
      </c>
      <c r="D26" s="111">
        <f>D27</f>
        <v>0</v>
      </c>
      <c r="E26" s="111">
        <f>E27</f>
        <v>3257340</v>
      </c>
    </row>
    <row r="27" spans="1:5" ht="18.75" customHeight="1">
      <c r="A27" s="255" t="s">
        <v>698</v>
      </c>
      <c r="B27" s="252" t="s">
        <v>699</v>
      </c>
      <c r="C27" s="256">
        <v>3257340</v>
      </c>
      <c r="D27" s="253"/>
      <c r="E27" s="253">
        <f>C27+D27</f>
        <v>3257340</v>
      </c>
    </row>
    <row r="28" spans="1:5" ht="68.25" customHeight="1">
      <c r="A28" s="255"/>
      <c r="B28" s="252"/>
      <c r="C28" s="256"/>
      <c r="D28" s="254"/>
      <c r="E28" s="254"/>
    </row>
    <row r="29" spans="1:5" ht="73.5" customHeight="1">
      <c r="A29" s="249" t="s">
        <v>728</v>
      </c>
      <c r="B29" s="238" t="s">
        <v>729</v>
      </c>
      <c r="C29" s="111">
        <f>C30</f>
        <v>18560</v>
      </c>
      <c r="D29" s="111">
        <f>D30</f>
        <v>0</v>
      </c>
      <c r="E29" s="111">
        <f>E30</f>
        <v>18560</v>
      </c>
    </row>
    <row r="30" spans="1:5" ht="100.5" customHeight="1">
      <c r="A30" s="251" t="s">
        <v>700</v>
      </c>
      <c r="B30" s="252" t="s">
        <v>701</v>
      </c>
      <c r="C30" s="124">
        <v>18560</v>
      </c>
      <c r="D30" s="112"/>
      <c r="E30" s="253">
        <f>C30+D30</f>
        <v>18560</v>
      </c>
    </row>
    <row r="31" spans="1:5" ht="9" hidden="1" customHeight="1">
      <c r="A31" s="251"/>
      <c r="B31" s="252"/>
      <c r="C31" s="124"/>
      <c r="D31" s="112"/>
      <c r="E31" s="254"/>
    </row>
    <row r="32" spans="1:5" ht="58.5" customHeight="1">
      <c r="A32" s="123" t="s">
        <v>730</v>
      </c>
      <c r="B32" s="238" t="s">
        <v>731</v>
      </c>
      <c r="C32" s="124">
        <f>C33</f>
        <v>4284840</v>
      </c>
      <c r="D32" s="124">
        <f>D33</f>
        <v>0</v>
      </c>
      <c r="E32" s="124">
        <f>E33</f>
        <v>4284840</v>
      </c>
    </row>
    <row r="33" spans="1:5" ht="41.25" customHeight="1">
      <c r="A33" s="251" t="s">
        <v>702</v>
      </c>
      <c r="B33" s="252" t="s">
        <v>703</v>
      </c>
      <c r="C33" s="257">
        <v>4284840</v>
      </c>
      <c r="D33" s="253"/>
      <c r="E33" s="253">
        <f>C33+D33</f>
        <v>4284840</v>
      </c>
    </row>
    <row r="34" spans="1:5" ht="48" customHeight="1">
      <c r="A34" s="251"/>
      <c r="B34" s="252"/>
      <c r="C34" s="257"/>
      <c r="D34" s="254"/>
      <c r="E34" s="254"/>
    </row>
    <row r="35" spans="1:5" ht="57.75" customHeight="1">
      <c r="A35" s="123" t="s">
        <v>732</v>
      </c>
      <c r="B35" s="238" t="s">
        <v>733</v>
      </c>
      <c r="C35" s="124">
        <f>C36</f>
        <v>-466680</v>
      </c>
      <c r="D35" s="124">
        <f>D36</f>
        <v>0</v>
      </c>
      <c r="E35" s="124">
        <f>E36</f>
        <v>-466680</v>
      </c>
    </row>
    <row r="36" spans="1:5" ht="89.25" customHeight="1">
      <c r="A36" s="251" t="s">
        <v>704</v>
      </c>
      <c r="B36" s="252" t="s">
        <v>705</v>
      </c>
      <c r="C36" s="124">
        <v>-466680</v>
      </c>
      <c r="D36" s="112"/>
      <c r="E36" s="253">
        <f>C36+D36</f>
        <v>-466680</v>
      </c>
    </row>
    <row r="37" spans="1:5" ht="6" hidden="1" customHeight="1">
      <c r="A37" s="251"/>
      <c r="B37" s="252"/>
      <c r="C37" s="124">
        <v>-394298.97</v>
      </c>
      <c r="D37" s="122"/>
      <c r="E37" s="254"/>
    </row>
    <row r="38" spans="1:5" ht="14.25" customHeight="1">
      <c r="A38" s="117" t="s">
        <v>734</v>
      </c>
      <c r="B38" s="239" t="s">
        <v>735</v>
      </c>
      <c r="C38" s="113">
        <f>C49+C51+C53+C39</f>
        <v>1125246.19</v>
      </c>
      <c r="D38" s="141">
        <f>D49+D51+D53+D39</f>
        <v>0</v>
      </c>
      <c r="E38" s="141">
        <f>E49+E51+E53+E39</f>
        <v>1125246.19</v>
      </c>
    </row>
    <row r="39" spans="1:5" ht="26.25" customHeight="1">
      <c r="A39" s="138" t="s">
        <v>879</v>
      </c>
      <c r="B39" s="98" t="s">
        <v>881</v>
      </c>
      <c r="C39" s="139">
        <f>C40</f>
        <v>340246.19000000006</v>
      </c>
      <c r="D39" s="139">
        <f>D40</f>
        <v>0</v>
      </c>
      <c r="E39" s="139">
        <f>E40</f>
        <v>340246.19000000006</v>
      </c>
    </row>
    <row r="40" spans="1:5" ht="30">
      <c r="A40" s="138" t="s">
        <v>880</v>
      </c>
      <c r="B40" s="98" t="s">
        <v>869</v>
      </c>
      <c r="C40" s="139">
        <f>C41+C43+C45+C47</f>
        <v>340246.19000000006</v>
      </c>
      <c r="D40" s="139">
        <f>D41+D43+D45+D47</f>
        <v>0</v>
      </c>
      <c r="E40" s="139">
        <f>E41+E43+E45+E47</f>
        <v>340246.19000000006</v>
      </c>
    </row>
    <row r="41" spans="1:5" ht="30">
      <c r="A41" s="138" t="s">
        <v>867</v>
      </c>
      <c r="B41" s="98" t="s">
        <v>869</v>
      </c>
      <c r="C41" s="139">
        <f>C42</f>
        <v>165574.31</v>
      </c>
      <c r="D41" s="139">
        <f>D42</f>
        <v>0</v>
      </c>
      <c r="E41" s="139">
        <f>E42</f>
        <v>165574.31</v>
      </c>
    </row>
    <row r="42" spans="1:5" ht="30">
      <c r="A42" s="138" t="s">
        <v>868</v>
      </c>
      <c r="B42" s="98" t="s">
        <v>869</v>
      </c>
      <c r="C42" s="139">
        <v>165574.31</v>
      </c>
      <c r="D42" s="139"/>
      <c r="E42" s="139">
        <f>C42+D42</f>
        <v>165574.31</v>
      </c>
    </row>
    <row r="43" spans="1:5" ht="46.5" customHeight="1">
      <c r="A43" s="138" t="s">
        <v>870</v>
      </c>
      <c r="B43" s="98" t="s">
        <v>872</v>
      </c>
      <c r="C43" s="139">
        <f>C44</f>
        <v>174670.47</v>
      </c>
      <c r="D43" s="139">
        <f>D44</f>
        <v>0</v>
      </c>
      <c r="E43" s="139">
        <f>E44</f>
        <v>174670.47</v>
      </c>
    </row>
    <row r="44" spans="1:5" ht="45" customHeight="1">
      <c r="A44" s="138" t="s">
        <v>871</v>
      </c>
      <c r="B44" s="98" t="s">
        <v>872</v>
      </c>
      <c r="C44" s="139">
        <v>174670.47</v>
      </c>
      <c r="D44" s="139"/>
      <c r="E44" s="139">
        <f>C44+D44</f>
        <v>174670.47</v>
      </c>
    </row>
    <row r="45" spans="1:5" ht="45">
      <c r="A45" s="138" t="s">
        <v>873</v>
      </c>
      <c r="B45" s="98" t="s">
        <v>875</v>
      </c>
      <c r="C45" s="139">
        <f>C46</f>
        <v>0.01</v>
      </c>
      <c r="D45" s="139">
        <f>D46</f>
        <v>0</v>
      </c>
      <c r="E45" s="139">
        <f>E46</f>
        <v>0.01</v>
      </c>
    </row>
    <row r="46" spans="1:5" ht="45">
      <c r="A46" s="138" t="s">
        <v>874</v>
      </c>
      <c r="B46" s="98" t="s">
        <v>875</v>
      </c>
      <c r="C46" s="139">
        <v>0.01</v>
      </c>
      <c r="D46" s="139"/>
      <c r="E46" s="139">
        <f>C46+D46</f>
        <v>0.01</v>
      </c>
    </row>
    <row r="47" spans="1:5" ht="30">
      <c r="A47" s="138" t="s">
        <v>876</v>
      </c>
      <c r="B47" s="98" t="s">
        <v>878</v>
      </c>
      <c r="C47" s="139">
        <f>C48</f>
        <v>1.4</v>
      </c>
      <c r="D47" s="139">
        <f>D48</f>
        <v>0</v>
      </c>
      <c r="E47" s="139">
        <f>E48</f>
        <v>1.4</v>
      </c>
    </row>
    <row r="48" spans="1:5" ht="30">
      <c r="A48" s="138" t="s">
        <v>877</v>
      </c>
      <c r="B48" s="98" t="s">
        <v>878</v>
      </c>
      <c r="C48" s="139">
        <v>1.4</v>
      </c>
      <c r="D48" s="139"/>
      <c r="E48" s="139">
        <f>C48+D48</f>
        <v>1.4</v>
      </c>
    </row>
    <row r="49" spans="1:5" ht="18" customHeight="1">
      <c r="A49" s="121" t="s">
        <v>736</v>
      </c>
      <c r="B49" s="236" t="s">
        <v>737</v>
      </c>
      <c r="C49" s="111">
        <f>C50</f>
        <v>350000</v>
      </c>
      <c r="D49" s="120">
        <f>D50</f>
        <v>0</v>
      </c>
      <c r="E49" s="111">
        <f>E50</f>
        <v>350000</v>
      </c>
    </row>
    <row r="50" spans="1:5" ht="17.25" customHeight="1">
      <c r="A50" s="121" t="s">
        <v>694</v>
      </c>
      <c r="B50" s="236" t="s">
        <v>737</v>
      </c>
      <c r="C50" s="111">
        <v>350000</v>
      </c>
      <c r="D50" s="122"/>
      <c r="E50" s="112">
        <f>C50+D50</f>
        <v>350000</v>
      </c>
    </row>
    <row r="51" spans="1:5" ht="15.75" customHeight="1">
      <c r="A51" s="125" t="s">
        <v>738</v>
      </c>
      <c r="B51" s="97" t="s">
        <v>739</v>
      </c>
      <c r="C51" s="111">
        <f>C52</f>
        <v>285000</v>
      </c>
      <c r="D51" s="120">
        <f>D52</f>
        <v>0</v>
      </c>
      <c r="E51" s="111">
        <f>E52</f>
        <v>285000</v>
      </c>
    </row>
    <row r="52" spans="1:5">
      <c r="A52" s="125" t="s">
        <v>697</v>
      </c>
      <c r="B52" s="97" t="s">
        <v>739</v>
      </c>
      <c r="C52" s="111">
        <v>285000</v>
      </c>
      <c r="D52" s="122"/>
      <c r="E52" s="112">
        <f>C52+D52</f>
        <v>285000</v>
      </c>
    </row>
    <row r="53" spans="1:5" ht="23.25" customHeight="1">
      <c r="A53" s="121" t="s">
        <v>740</v>
      </c>
      <c r="B53" s="250" t="s">
        <v>741</v>
      </c>
      <c r="C53" s="111">
        <f>C54</f>
        <v>150000</v>
      </c>
      <c r="D53" s="120">
        <f>D54</f>
        <v>0</v>
      </c>
      <c r="E53" s="111">
        <f>E54</f>
        <v>150000</v>
      </c>
    </row>
    <row r="54" spans="1:5" ht="27.75" customHeight="1">
      <c r="A54" s="121" t="s">
        <v>695</v>
      </c>
      <c r="B54" s="236" t="s">
        <v>696</v>
      </c>
      <c r="C54" s="111">
        <v>150000</v>
      </c>
      <c r="D54" s="122"/>
      <c r="E54" s="112">
        <f>C54+D54</f>
        <v>150000</v>
      </c>
    </row>
    <row r="55" spans="1:5" ht="27.75" customHeight="1">
      <c r="A55" s="117" t="s">
        <v>742</v>
      </c>
      <c r="B55" s="235" t="s">
        <v>743</v>
      </c>
      <c r="C55" s="113">
        <f t="shared" ref="C55:E56" si="0">C56</f>
        <v>950000</v>
      </c>
      <c r="D55" s="159">
        <f t="shared" si="0"/>
        <v>0</v>
      </c>
      <c r="E55" s="113">
        <f t="shared" si="0"/>
        <v>950000</v>
      </c>
    </row>
    <row r="56" spans="1:5" ht="18" customHeight="1">
      <c r="A56" s="119" t="s">
        <v>744</v>
      </c>
      <c r="B56" s="98" t="s">
        <v>745</v>
      </c>
      <c r="C56" s="111">
        <f t="shared" si="0"/>
        <v>950000</v>
      </c>
      <c r="D56" s="156">
        <f t="shared" si="0"/>
        <v>0</v>
      </c>
      <c r="E56" s="111">
        <f t="shared" si="0"/>
        <v>950000</v>
      </c>
    </row>
    <row r="57" spans="1:5" ht="17.25" customHeight="1">
      <c r="A57" s="110" t="s">
        <v>746</v>
      </c>
      <c r="B57" s="98" t="s">
        <v>747</v>
      </c>
      <c r="C57" s="111">
        <v>950000</v>
      </c>
      <c r="D57" s="128"/>
      <c r="E57" s="112">
        <f>C57+D57</f>
        <v>950000</v>
      </c>
    </row>
    <row r="58" spans="1:5" ht="17.25" customHeight="1">
      <c r="A58" s="23" t="s">
        <v>748</v>
      </c>
      <c r="B58" s="239" t="s">
        <v>749</v>
      </c>
      <c r="C58" s="113">
        <f t="shared" ref="C58:E59" si="1">C59</f>
        <v>13000</v>
      </c>
      <c r="D58" s="159">
        <f t="shared" si="1"/>
        <v>0</v>
      </c>
      <c r="E58" s="113">
        <f t="shared" si="1"/>
        <v>13000</v>
      </c>
    </row>
    <row r="59" spans="1:5" ht="32.25" customHeight="1">
      <c r="A59" s="110" t="s">
        <v>750</v>
      </c>
      <c r="B59" s="98" t="s">
        <v>751</v>
      </c>
      <c r="C59" s="111">
        <f t="shared" si="1"/>
        <v>13000</v>
      </c>
      <c r="D59" s="156">
        <f t="shared" si="1"/>
        <v>0</v>
      </c>
      <c r="E59" s="111">
        <f t="shared" si="1"/>
        <v>13000</v>
      </c>
    </row>
    <row r="60" spans="1:5" ht="43.5" customHeight="1">
      <c r="A60" s="110" t="s">
        <v>752</v>
      </c>
      <c r="B60" s="98" t="s">
        <v>753</v>
      </c>
      <c r="C60" s="111">
        <v>13000</v>
      </c>
      <c r="D60" s="128"/>
      <c r="E60" s="112">
        <f>C60+D60</f>
        <v>13000</v>
      </c>
    </row>
    <row r="61" spans="1:5" ht="29.25" customHeight="1">
      <c r="A61" s="117" t="s">
        <v>754</v>
      </c>
      <c r="B61" s="235" t="s">
        <v>755</v>
      </c>
      <c r="C61" s="232">
        <f t="shared" ref="C61:D61" si="2">C64+C62</f>
        <v>3482059</v>
      </c>
      <c r="D61" s="232">
        <f t="shared" si="2"/>
        <v>285348.44</v>
      </c>
      <c r="E61" s="113">
        <f>E64+E62</f>
        <v>3767407.44</v>
      </c>
    </row>
    <row r="62" spans="1:5" ht="24.75" customHeight="1">
      <c r="A62" s="227" t="s">
        <v>920</v>
      </c>
      <c r="B62" s="240" t="s">
        <v>921</v>
      </c>
      <c r="C62" s="229"/>
      <c r="D62" s="229">
        <v>3148.44</v>
      </c>
      <c r="E62" s="229">
        <f t="shared" ref="E62:E63" si="3">C62+D62</f>
        <v>3148.44</v>
      </c>
    </row>
    <row r="63" spans="1:5" ht="29.25" customHeight="1">
      <c r="A63" s="227" t="s">
        <v>922</v>
      </c>
      <c r="B63" s="240" t="s">
        <v>923</v>
      </c>
      <c r="C63" s="229"/>
      <c r="D63" s="229">
        <v>3148.44</v>
      </c>
      <c r="E63" s="229">
        <f t="shared" si="3"/>
        <v>3148.44</v>
      </c>
    </row>
    <row r="64" spans="1:5" ht="73.5" customHeight="1">
      <c r="A64" s="121" t="s">
        <v>756</v>
      </c>
      <c r="B64" s="236" t="s">
        <v>757</v>
      </c>
      <c r="C64" s="111">
        <f>C65+C68</f>
        <v>3482059</v>
      </c>
      <c r="D64" s="156">
        <f>D65+D68</f>
        <v>282200</v>
      </c>
      <c r="E64" s="111">
        <f>E65+E68</f>
        <v>3764259</v>
      </c>
    </row>
    <row r="65" spans="1:5" ht="42.75" customHeight="1">
      <c r="A65" s="119" t="s">
        <v>758</v>
      </c>
      <c r="B65" s="236" t="s">
        <v>759</v>
      </c>
      <c r="C65" s="111">
        <f>C66+C67</f>
        <v>3184429</v>
      </c>
      <c r="D65" s="156">
        <f>D66+D67</f>
        <v>282200</v>
      </c>
      <c r="E65" s="111">
        <f>E66+E67</f>
        <v>3466629</v>
      </c>
    </row>
    <row r="66" spans="1:5" ht="73.5" customHeight="1">
      <c r="A66" s="110" t="s">
        <v>760</v>
      </c>
      <c r="B66" s="236" t="s">
        <v>651</v>
      </c>
      <c r="C66" s="111">
        <v>2891023</v>
      </c>
      <c r="D66" s="214">
        <v>282200</v>
      </c>
      <c r="E66" s="112">
        <f>C66+D66</f>
        <v>3173223</v>
      </c>
    </row>
    <row r="67" spans="1:5" ht="62.25" customHeight="1">
      <c r="A67" s="110" t="s">
        <v>761</v>
      </c>
      <c r="B67" s="236" t="s">
        <v>652</v>
      </c>
      <c r="C67" s="111">
        <v>293406</v>
      </c>
      <c r="D67" s="128"/>
      <c r="E67" s="112">
        <f>C67+D67</f>
        <v>293406</v>
      </c>
    </row>
    <row r="68" spans="1:5" ht="61.5" customHeight="1">
      <c r="A68" s="121" t="s">
        <v>762</v>
      </c>
      <c r="B68" s="236" t="s">
        <v>763</v>
      </c>
      <c r="C68" s="111">
        <f>C69</f>
        <v>297630</v>
      </c>
      <c r="D68" s="156">
        <f>D69</f>
        <v>0</v>
      </c>
      <c r="E68" s="111">
        <f>E69</f>
        <v>297630</v>
      </c>
    </row>
    <row r="69" spans="1:5" ht="45" customHeight="1">
      <c r="A69" s="121" t="s">
        <v>653</v>
      </c>
      <c r="B69" s="236" t="s">
        <v>654</v>
      </c>
      <c r="C69" s="111">
        <v>297630</v>
      </c>
      <c r="D69" s="128"/>
      <c r="E69" s="112">
        <f>C69+D69</f>
        <v>297630</v>
      </c>
    </row>
    <row r="70" spans="1:5" ht="19.5" customHeight="1">
      <c r="A70" s="117" t="s">
        <v>764</v>
      </c>
      <c r="B70" s="239" t="s">
        <v>765</v>
      </c>
      <c r="C70" s="77">
        <f>C71</f>
        <v>689400</v>
      </c>
      <c r="D70" s="159">
        <f>D71</f>
        <v>0</v>
      </c>
      <c r="E70" s="113">
        <f>E71</f>
        <v>689400</v>
      </c>
    </row>
    <row r="71" spans="1:5" ht="18.75" customHeight="1">
      <c r="A71" s="119" t="s">
        <v>766</v>
      </c>
      <c r="B71" s="98" t="s">
        <v>767</v>
      </c>
      <c r="C71" s="126">
        <f>C72+C73+C74+C75</f>
        <v>689400</v>
      </c>
      <c r="D71" s="156">
        <f>D72+D73+D74+D75</f>
        <v>0</v>
      </c>
      <c r="E71" s="111">
        <f>E72+E73+E74+E75</f>
        <v>689400</v>
      </c>
    </row>
    <row r="72" spans="1:5" ht="26.25" customHeight="1">
      <c r="A72" s="110" t="s">
        <v>768</v>
      </c>
      <c r="B72" s="97" t="s">
        <v>769</v>
      </c>
      <c r="C72" s="126">
        <v>7800</v>
      </c>
      <c r="D72" s="128"/>
      <c r="E72" s="112">
        <f>C72+D72</f>
        <v>7800</v>
      </c>
    </row>
    <row r="73" spans="1:5" ht="18.75" customHeight="1">
      <c r="A73" s="110" t="s">
        <v>770</v>
      </c>
      <c r="B73" s="97" t="s">
        <v>771</v>
      </c>
      <c r="C73" s="126">
        <v>700</v>
      </c>
      <c r="D73" s="128"/>
      <c r="E73" s="112">
        <f>C73+D73</f>
        <v>700</v>
      </c>
    </row>
    <row r="74" spans="1:5" ht="18.75" customHeight="1">
      <c r="A74" s="110" t="s">
        <v>772</v>
      </c>
      <c r="B74" s="97" t="s">
        <v>688</v>
      </c>
      <c r="C74" s="126">
        <v>346100</v>
      </c>
      <c r="D74" s="128"/>
      <c r="E74" s="112">
        <f>C74+D74</f>
        <v>346100</v>
      </c>
    </row>
    <row r="75" spans="1:5" ht="17.25" customHeight="1">
      <c r="A75" s="110" t="s">
        <v>773</v>
      </c>
      <c r="B75" s="97" t="s">
        <v>689</v>
      </c>
      <c r="C75" s="126">
        <v>334800</v>
      </c>
      <c r="D75" s="128"/>
      <c r="E75" s="112">
        <f>C75+D75</f>
        <v>334800</v>
      </c>
    </row>
    <row r="76" spans="1:5" ht="29.25" customHeight="1">
      <c r="A76" s="117" t="s">
        <v>774</v>
      </c>
      <c r="B76" s="235" t="s">
        <v>775</v>
      </c>
      <c r="C76" s="113">
        <f t="shared" ref="C76:E77" si="4">C77</f>
        <v>2257220</v>
      </c>
      <c r="D76" s="159">
        <f t="shared" si="4"/>
        <v>-464000</v>
      </c>
      <c r="E76" s="113">
        <f t="shared" si="4"/>
        <v>1793220</v>
      </c>
    </row>
    <row r="77" spans="1:5" ht="19.5" customHeight="1">
      <c r="A77" s="119" t="s">
        <v>776</v>
      </c>
      <c r="B77" s="236" t="s">
        <v>777</v>
      </c>
      <c r="C77" s="111">
        <f t="shared" si="4"/>
        <v>2257220</v>
      </c>
      <c r="D77" s="156">
        <f t="shared" si="4"/>
        <v>-464000</v>
      </c>
      <c r="E77" s="111">
        <f t="shared" si="4"/>
        <v>1793220</v>
      </c>
    </row>
    <row r="78" spans="1:5" ht="17.25" customHeight="1">
      <c r="A78" s="119" t="s">
        <v>778</v>
      </c>
      <c r="B78" s="236" t="s">
        <v>779</v>
      </c>
      <c r="C78" s="111">
        <f>C79+C80</f>
        <v>2257220</v>
      </c>
      <c r="D78" s="156">
        <f>D79+D80</f>
        <v>-464000</v>
      </c>
      <c r="E78" s="111">
        <f>E79+E80</f>
        <v>1793220</v>
      </c>
    </row>
    <row r="79" spans="1:5" ht="25.5" customHeight="1">
      <c r="A79" s="110" t="s">
        <v>780</v>
      </c>
      <c r="B79" s="236" t="s">
        <v>781</v>
      </c>
      <c r="C79" s="111">
        <v>15000</v>
      </c>
      <c r="D79" s="128"/>
      <c r="E79" s="112">
        <f>C79+D79</f>
        <v>15000</v>
      </c>
    </row>
    <row r="80" spans="1:5" ht="27.75" customHeight="1">
      <c r="A80" s="110" t="s">
        <v>782</v>
      </c>
      <c r="B80" s="97" t="s">
        <v>781</v>
      </c>
      <c r="C80" s="111">
        <v>2242220</v>
      </c>
      <c r="D80" s="214">
        <v>-464000</v>
      </c>
      <c r="E80" s="112">
        <f>C80+D80</f>
        <v>1778220</v>
      </c>
    </row>
    <row r="81" spans="1:5" ht="27.75" customHeight="1">
      <c r="A81" s="117" t="s">
        <v>783</v>
      </c>
      <c r="B81" s="239" t="s">
        <v>784</v>
      </c>
      <c r="C81" s="113">
        <f>C84+C87+C82</f>
        <v>2059717.78</v>
      </c>
      <c r="D81" s="232">
        <f t="shared" ref="D81:E81" si="5">D84+D87+D82</f>
        <v>171355</v>
      </c>
      <c r="E81" s="232">
        <f t="shared" si="5"/>
        <v>2231072.7800000003</v>
      </c>
    </row>
    <row r="82" spans="1:5" ht="76.5" customHeight="1">
      <c r="A82" s="212" t="s">
        <v>924</v>
      </c>
      <c r="B82" s="240" t="s">
        <v>926</v>
      </c>
      <c r="C82" s="213"/>
      <c r="D82" s="213">
        <v>146200</v>
      </c>
      <c r="E82" s="213">
        <f t="shared" ref="E82:E83" si="6">C82+D82</f>
        <v>146200</v>
      </c>
    </row>
    <row r="83" spans="1:5" ht="78.75" customHeight="1">
      <c r="A83" s="212" t="s">
        <v>925</v>
      </c>
      <c r="B83" s="240" t="s">
        <v>927</v>
      </c>
      <c r="C83" s="213"/>
      <c r="D83" s="213">
        <v>146200</v>
      </c>
      <c r="E83" s="213">
        <f t="shared" si="6"/>
        <v>146200</v>
      </c>
    </row>
    <row r="84" spans="1:5" ht="55.5" customHeight="1">
      <c r="A84" s="154" t="s">
        <v>882</v>
      </c>
      <c r="B84" s="241" t="s">
        <v>905</v>
      </c>
      <c r="C84" s="187">
        <f>C85</f>
        <v>45917.78</v>
      </c>
      <c r="D84" s="156">
        <f>D85</f>
        <v>25155</v>
      </c>
      <c r="E84" s="111">
        <f>C84+D84</f>
        <v>71072.78</v>
      </c>
    </row>
    <row r="85" spans="1:5" ht="63.75" customHeight="1">
      <c r="A85" s="154" t="s">
        <v>883</v>
      </c>
      <c r="B85" s="240" t="s">
        <v>884</v>
      </c>
      <c r="C85" s="187">
        <f>C86</f>
        <v>45917.78</v>
      </c>
      <c r="D85" s="156">
        <f>D86</f>
        <v>25155</v>
      </c>
      <c r="E85" s="156">
        <f t="shared" ref="E85:E86" si="7">C85+D85</f>
        <v>71072.78</v>
      </c>
    </row>
    <row r="86" spans="1:5" ht="75">
      <c r="A86" s="21" t="s">
        <v>885</v>
      </c>
      <c r="B86" s="97" t="s">
        <v>886</v>
      </c>
      <c r="C86" s="156">
        <v>45917.78</v>
      </c>
      <c r="D86" s="156">
        <v>25155</v>
      </c>
      <c r="E86" s="156">
        <f t="shared" si="7"/>
        <v>71072.78</v>
      </c>
    </row>
    <row r="87" spans="1:5" ht="26.25" customHeight="1">
      <c r="A87" s="121" t="s">
        <v>785</v>
      </c>
      <c r="B87" s="236" t="s">
        <v>786</v>
      </c>
      <c r="C87" s="156">
        <f>C88</f>
        <v>2013800</v>
      </c>
      <c r="D87" s="156">
        <f t="shared" ref="D87:E87" si="8">D88</f>
        <v>0</v>
      </c>
      <c r="E87" s="156">
        <f t="shared" si="8"/>
        <v>2013800</v>
      </c>
    </row>
    <row r="88" spans="1:5" ht="25.5" customHeight="1">
      <c r="A88" s="121" t="s">
        <v>787</v>
      </c>
      <c r="B88" s="236" t="s">
        <v>788</v>
      </c>
      <c r="C88" s="111">
        <f>C89+C90</f>
        <v>2013800</v>
      </c>
      <c r="D88" s="120">
        <f>D89+D90</f>
        <v>0</v>
      </c>
      <c r="E88" s="111">
        <f>E89+E90</f>
        <v>2013800</v>
      </c>
    </row>
    <row r="89" spans="1:5" ht="39.75" customHeight="1">
      <c r="A89" s="121" t="s">
        <v>789</v>
      </c>
      <c r="B89" s="236" t="s">
        <v>655</v>
      </c>
      <c r="C89" s="111">
        <v>1864200</v>
      </c>
      <c r="D89" s="122"/>
      <c r="E89" s="112">
        <f>C89+D89</f>
        <v>1864200</v>
      </c>
    </row>
    <row r="90" spans="1:5" ht="29.25" customHeight="1">
      <c r="A90" s="121" t="s">
        <v>790</v>
      </c>
      <c r="B90" s="236" t="s">
        <v>656</v>
      </c>
      <c r="C90" s="111">
        <v>149600</v>
      </c>
      <c r="D90" s="122"/>
      <c r="E90" s="112">
        <f>C90+D90</f>
        <v>149600</v>
      </c>
    </row>
    <row r="91" spans="1:5" ht="17.25" customHeight="1">
      <c r="A91" s="117" t="s">
        <v>791</v>
      </c>
      <c r="B91" s="239" t="s">
        <v>792</v>
      </c>
      <c r="C91" s="113">
        <f>C92+C93+C94+C95+C96</f>
        <v>5500</v>
      </c>
      <c r="D91" s="118">
        <f>D92+D93+D94+D95+D96</f>
        <v>0</v>
      </c>
      <c r="E91" s="113">
        <f>E92+E93+E94+E95+E96</f>
        <v>5500</v>
      </c>
    </row>
    <row r="92" spans="1:5" ht="62.25" customHeight="1">
      <c r="A92" s="110" t="s">
        <v>678</v>
      </c>
      <c r="B92" s="242" t="s">
        <v>679</v>
      </c>
      <c r="C92" s="111">
        <v>1907</v>
      </c>
      <c r="D92" s="122"/>
      <c r="E92" s="112">
        <f>C92+D92</f>
        <v>1907</v>
      </c>
    </row>
    <row r="93" spans="1:5" ht="78" customHeight="1">
      <c r="A93" s="110" t="s">
        <v>680</v>
      </c>
      <c r="B93" s="242" t="s">
        <v>681</v>
      </c>
      <c r="C93" s="111">
        <v>846</v>
      </c>
      <c r="D93" s="122"/>
      <c r="E93" s="112">
        <f>C93+D93</f>
        <v>846</v>
      </c>
    </row>
    <row r="94" spans="1:5" ht="61.5" customHeight="1">
      <c r="A94" s="110" t="s">
        <v>682</v>
      </c>
      <c r="B94" s="242" t="s">
        <v>683</v>
      </c>
      <c r="C94" s="111">
        <v>334</v>
      </c>
      <c r="D94" s="122"/>
      <c r="E94" s="112">
        <f>C94+D94</f>
        <v>334</v>
      </c>
    </row>
    <row r="95" spans="1:5" ht="60.75" customHeight="1">
      <c r="A95" s="127" t="s">
        <v>684</v>
      </c>
      <c r="B95" s="243" t="s">
        <v>685</v>
      </c>
      <c r="C95" s="111">
        <v>1747</v>
      </c>
      <c r="D95" s="122"/>
      <c r="E95" s="112">
        <f>C95+D95</f>
        <v>1747</v>
      </c>
    </row>
    <row r="96" spans="1:5" ht="58.5" customHeight="1">
      <c r="A96" s="121" t="s">
        <v>686</v>
      </c>
      <c r="B96" s="236" t="s">
        <v>687</v>
      </c>
      <c r="C96" s="111">
        <v>666</v>
      </c>
      <c r="D96" s="122"/>
      <c r="E96" s="112">
        <f>C96+D96</f>
        <v>666</v>
      </c>
    </row>
    <row r="97" spans="1:5" ht="16.5" customHeight="1">
      <c r="A97" s="117" t="s">
        <v>793</v>
      </c>
      <c r="B97" s="239" t="s">
        <v>794</v>
      </c>
      <c r="C97" s="113">
        <f t="shared" ref="C97:E98" si="9">C98</f>
        <v>191553.81</v>
      </c>
      <c r="D97" s="118">
        <f t="shared" si="9"/>
        <v>-174503.44</v>
      </c>
      <c r="E97" s="113">
        <f t="shared" si="9"/>
        <v>17050.369999999995</v>
      </c>
    </row>
    <row r="98" spans="1:5" ht="19.5" customHeight="1">
      <c r="A98" s="119" t="s">
        <v>795</v>
      </c>
      <c r="B98" s="98" t="s">
        <v>796</v>
      </c>
      <c r="C98" s="111">
        <f t="shared" si="9"/>
        <v>191553.81</v>
      </c>
      <c r="D98" s="120">
        <f t="shared" si="9"/>
        <v>-174503.44</v>
      </c>
      <c r="E98" s="111">
        <f t="shared" si="9"/>
        <v>17050.369999999995</v>
      </c>
    </row>
    <row r="99" spans="1:5" ht="18" customHeight="1">
      <c r="A99" s="110" t="s">
        <v>797</v>
      </c>
      <c r="B99" s="98" t="s">
        <v>798</v>
      </c>
      <c r="C99" s="111">
        <v>191553.81</v>
      </c>
      <c r="D99" s="140">
        <v>-174503.44</v>
      </c>
      <c r="E99" s="112">
        <f>C99+D99</f>
        <v>17050.369999999995</v>
      </c>
    </row>
    <row r="100" spans="1:5" ht="17.25" customHeight="1">
      <c r="A100" s="117" t="s">
        <v>799</v>
      </c>
      <c r="B100" s="235" t="s">
        <v>800</v>
      </c>
      <c r="C100" s="113">
        <f>C101+C140+C143</f>
        <v>197290624.30000001</v>
      </c>
      <c r="D100" s="113">
        <f>D101+D140+D143</f>
        <v>968864.39</v>
      </c>
      <c r="E100" s="113">
        <f>E101+E140+E143</f>
        <v>198259488.69</v>
      </c>
    </row>
    <row r="101" spans="1:5" ht="31.5" customHeight="1">
      <c r="A101" s="117" t="s">
        <v>801</v>
      </c>
      <c r="B101" s="235" t="s">
        <v>802</v>
      </c>
      <c r="C101" s="113">
        <f>C102+C107+C122+C133</f>
        <v>198010883</v>
      </c>
      <c r="D101" s="113">
        <f>D102+D107+D122+D133</f>
        <v>968864.39</v>
      </c>
      <c r="E101" s="113">
        <f>E102+E107+E122+E133</f>
        <v>198979747.38999999</v>
      </c>
    </row>
    <row r="102" spans="1:5" ht="17.25" customHeight="1">
      <c r="A102" s="117" t="s">
        <v>803</v>
      </c>
      <c r="B102" s="235" t="s">
        <v>804</v>
      </c>
      <c r="C102" s="113">
        <f>C103</f>
        <v>92935930</v>
      </c>
      <c r="D102" s="118">
        <f>D103</f>
        <v>0</v>
      </c>
      <c r="E102" s="113">
        <f>E103</f>
        <v>92935930</v>
      </c>
    </row>
    <row r="103" spans="1:5" ht="16.5" customHeight="1">
      <c r="A103" s="119" t="s">
        <v>805</v>
      </c>
      <c r="B103" s="97" t="s">
        <v>806</v>
      </c>
      <c r="C103" s="111">
        <f>C104+C106</f>
        <v>92935930</v>
      </c>
      <c r="D103" s="120">
        <f>D104+D106</f>
        <v>0</v>
      </c>
      <c r="E103" s="111">
        <f>E104+E106</f>
        <v>92935930</v>
      </c>
    </row>
    <row r="104" spans="1:5" ht="27.75" customHeight="1">
      <c r="A104" s="110" t="s">
        <v>807</v>
      </c>
      <c r="B104" s="97" t="s">
        <v>808</v>
      </c>
      <c r="C104" s="111">
        <v>88137100</v>
      </c>
      <c r="D104" s="112"/>
      <c r="E104" s="112">
        <f>C104+D104</f>
        <v>88137100</v>
      </c>
    </row>
    <row r="105" spans="1:5" ht="29.25" customHeight="1">
      <c r="A105" s="110" t="s">
        <v>809</v>
      </c>
      <c r="B105" s="97" t="s">
        <v>810</v>
      </c>
      <c r="C105" s="111">
        <f>C106</f>
        <v>4798830</v>
      </c>
      <c r="D105" s="111">
        <f>D106</f>
        <v>0</v>
      </c>
      <c r="E105" s="111">
        <f>E106</f>
        <v>4798830</v>
      </c>
    </row>
    <row r="106" spans="1:5" ht="26.25" customHeight="1">
      <c r="A106" s="110" t="s">
        <v>811</v>
      </c>
      <c r="B106" s="97" t="s">
        <v>657</v>
      </c>
      <c r="C106" s="111">
        <v>4798830</v>
      </c>
      <c r="D106" s="128"/>
      <c r="E106" s="112">
        <f>C106+D106</f>
        <v>4798830</v>
      </c>
    </row>
    <row r="107" spans="1:5" ht="27" customHeight="1">
      <c r="A107" s="117" t="s">
        <v>812</v>
      </c>
      <c r="B107" s="235" t="s">
        <v>813</v>
      </c>
      <c r="C107" s="113">
        <f>C120+C108+C110+C116+C118+C112+C114</f>
        <v>29417557.509999998</v>
      </c>
      <c r="D107" s="113">
        <f>D120+D108+D110+D116+D118+D112+D114</f>
        <v>212436.87</v>
      </c>
      <c r="E107" s="113">
        <f>E120+E108+E110+E116+E118+E112+E114</f>
        <v>29629994.380000003</v>
      </c>
    </row>
    <row r="108" spans="1:5" ht="62.25" customHeight="1">
      <c r="A108" s="110" t="s">
        <v>814</v>
      </c>
      <c r="B108" s="98" t="s">
        <v>815</v>
      </c>
      <c r="C108" s="111">
        <f>C109</f>
        <v>0</v>
      </c>
      <c r="D108" s="111">
        <f>D109</f>
        <v>0</v>
      </c>
      <c r="E108" s="111">
        <f>E109</f>
        <v>0</v>
      </c>
    </row>
    <row r="109" spans="1:5" ht="75.75" customHeight="1">
      <c r="A109" s="110" t="s">
        <v>658</v>
      </c>
      <c r="B109" s="98" t="s">
        <v>659</v>
      </c>
      <c r="C109" s="111">
        <v>0</v>
      </c>
      <c r="D109" s="112"/>
      <c r="E109" s="112">
        <f>C109+D109</f>
        <v>0</v>
      </c>
    </row>
    <row r="110" spans="1:5" ht="58.5" customHeight="1">
      <c r="A110" s="129" t="s">
        <v>816</v>
      </c>
      <c r="B110" s="244" t="s">
        <v>817</v>
      </c>
      <c r="C110" s="111">
        <f>C111</f>
        <v>5206128.42</v>
      </c>
      <c r="D110" s="111">
        <f t="shared" ref="D110:E114" si="10">D111</f>
        <v>0</v>
      </c>
      <c r="E110" s="111">
        <f t="shared" si="10"/>
        <v>5206128.42</v>
      </c>
    </row>
    <row r="111" spans="1:5" ht="63" customHeight="1">
      <c r="A111" s="129" t="s">
        <v>663</v>
      </c>
      <c r="B111" s="244" t="s">
        <v>664</v>
      </c>
      <c r="C111" s="111">
        <v>5206128.42</v>
      </c>
      <c r="D111" s="128"/>
      <c r="E111" s="112">
        <f>C111+D111</f>
        <v>5206128.42</v>
      </c>
    </row>
    <row r="112" spans="1:5" ht="57.75" customHeight="1">
      <c r="A112" s="129" t="s">
        <v>814</v>
      </c>
      <c r="B112" s="244" t="s">
        <v>818</v>
      </c>
      <c r="C112" s="111">
        <f>C113</f>
        <v>1568735.36</v>
      </c>
      <c r="D112" s="111">
        <f t="shared" si="10"/>
        <v>0</v>
      </c>
      <c r="E112" s="111">
        <f t="shared" si="10"/>
        <v>1568735.36</v>
      </c>
    </row>
    <row r="113" spans="1:5" ht="60.75" customHeight="1">
      <c r="A113" s="129" t="s">
        <v>658</v>
      </c>
      <c r="B113" s="244" t="s">
        <v>660</v>
      </c>
      <c r="C113" s="111">
        <v>1568735.36</v>
      </c>
      <c r="D113" s="112"/>
      <c r="E113" s="112">
        <f>C113+D113</f>
        <v>1568735.36</v>
      </c>
    </row>
    <row r="114" spans="1:5" ht="29.25" customHeight="1">
      <c r="A114" s="129" t="s">
        <v>819</v>
      </c>
      <c r="B114" s="244" t="s">
        <v>820</v>
      </c>
      <c r="C114" s="111">
        <f>C115</f>
        <v>1899552.39</v>
      </c>
      <c r="D114" s="111">
        <f t="shared" si="10"/>
        <v>0</v>
      </c>
      <c r="E114" s="111">
        <f t="shared" si="10"/>
        <v>1899552.39</v>
      </c>
    </row>
    <row r="115" spans="1:5" ht="47.25" customHeight="1">
      <c r="A115" s="129" t="s">
        <v>661</v>
      </c>
      <c r="B115" s="244" t="s">
        <v>662</v>
      </c>
      <c r="C115" s="111">
        <v>1899552.39</v>
      </c>
      <c r="D115" s="112"/>
      <c r="E115" s="112">
        <f>C115+D115</f>
        <v>1899552.39</v>
      </c>
    </row>
    <row r="116" spans="1:5" ht="42" customHeight="1">
      <c r="A116" s="21" t="s">
        <v>821</v>
      </c>
      <c r="B116" s="97" t="s">
        <v>822</v>
      </c>
      <c r="C116" s="111">
        <f>C117</f>
        <v>3828004.4</v>
      </c>
      <c r="D116" s="111">
        <f t="shared" ref="D116:E118" si="11">D117</f>
        <v>0</v>
      </c>
      <c r="E116" s="111">
        <f t="shared" si="11"/>
        <v>3828004.4</v>
      </c>
    </row>
    <row r="117" spans="1:5" ht="42.75" customHeight="1">
      <c r="A117" s="21" t="s">
        <v>665</v>
      </c>
      <c r="B117" s="97" t="s">
        <v>666</v>
      </c>
      <c r="C117" s="111">
        <v>3828004.4</v>
      </c>
      <c r="D117" s="111"/>
      <c r="E117" s="111">
        <f>C117+D117</f>
        <v>3828004.4</v>
      </c>
    </row>
    <row r="118" spans="1:5" ht="42.75" customHeight="1">
      <c r="A118" s="110" t="s">
        <v>823</v>
      </c>
      <c r="B118" s="97" t="s">
        <v>824</v>
      </c>
      <c r="C118" s="111">
        <f>C119</f>
        <v>9406561.7699999996</v>
      </c>
      <c r="D118" s="111">
        <f t="shared" si="11"/>
        <v>0</v>
      </c>
      <c r="E118" s="111">
        <f t="shared" si="11"/>
        <v>9406561.7699999996</v>
      </c>
    </row>
    <row r="119" spans="1:5" ht="42.75" customHeight="1">
      <c r="A119" s="110" t="s">
        <v>667</v>
      </c>
      <c r="B119" s="97" t="s">
        <v>668</v>
      </c>
      <c r="C119" s="111">
        <v>9406561.7699999996</v>
      </c>
      <c r="D119" s="111"/>
      <c r="E119" s="111">
        <f>C119+D119</f>
        <v>9406561.7699999996</v>
      </c>
    </row>
    <row r="120" spans="1:5">
      <c r="A120" s="119" t="s">
        <v>825</v>
      </c>
      <c r="B120" s="245" t="s">
        <v>826</v>
      </c>
      <c r="C120" s="111">
        <f>C121</f>
        <v>7508575.1699999999</v>
      </c>
      <c r="D120" s="120">
        <f>D121</f>
        <v>212436.87</v>
      </c>
      <c r="E120" s="111">
        <f>E121</f>
        <v>7721012.04</v>
      </c>
    </row>
    <row r="121" spans="1:5">
      <c r="A121" s="110" t="s">
        <v>827</v>
      </c>
      <c r="B121" s="245" t="s">
        <v>828</v>
      </c>
      <c r="C121" s="111">
        <v>7508575.1699999999</v>
      </c>
      <c r="D121" s="60">
        <v>212436.87</v>
      </c>
      <c r="E121" s="112">
        <f>C121+D121</f>
        <v>7721012.04</v>
      </c>
    </row>
    <row r="122" spans="1:5" ht="16.5" customHeight="1">
      <c r="A122" s="117" t="s">
        <v>829</v>
      </c>
      <c r="B122" s="246" t="s">
        <v>830</v>
      </c>
      <c r="C122" s="113">
        <f>C127+C131+C123+C125+C129</f>
        <v>70676735.489999995</v>
      </c>
      <c r="D122" s="113">
        <f>D127+D131+D123+D125+D129</f>
        <v>756427.52</v>
      </c>
      <c r="E122" s="113">
        <f>E127+E131+E123+E125+E129</f>
        <v>71433163.010000005</v>
      </c>
    </row>
    <row r="123" spans="1:5" ht="30">
      <c r="A123" s="119" t="s">
        <v>831</v>
      </c>
      <c r="B123" s="236" t="s">
        <v>832</v>
      </c>
      <c r="C123" s="111">
        <f>C124</f>
        <v>1323313.49</v>
      </c>
      <c r="D123" s="111">
        <f>D124</f>
        <v>73498.52</v>
      </c>
      <c r="E123" s="111">
        <f>E124</f>
        <v>1396812.01</v>
      </c>
    </row>
    <row r="124" spans="1:5" ht="30">
      <c r="A124" s="110" t="s">
        <v>833</v>
      </c>
      <c r="B124" s="236" t="s">
        <v>834</v>
      </c>
      <c r="C124" s="111">
        <v>1323313.49</v>
      </c>
      <c r="D124" s="206">
        <v>73498.52</v>
      </c>
      <c r="E124" s="112">
        <f>C124+D124</f>
        <v>1396812.01</v>
      </c>
    </row>
    <row r="125" spans="1:5" ht="42" customHeight="1">
      <c r="A125" s="125" t="s">
        <v>835</v>
      </c>
      <c r="B125" s="236" t="s">
        <v>836</v>
      </c>
      <c r="C125" s="111">
        <f>C126</f>
        <v>0</v>
      </c>
      <c r="D125" s="111">
        <f>D126</f>
        <v>0</v>
      </c>
      <c r="E125" s="111">
        <f>E126</f>
        <v>0</v>
      </c>
    </row>
    <row r="126" spans="1:5" ht="45" customHeight="1">
      <c r="A126" s="125" t="s">
        <v>837</v>
      </c>
      <c r="B126" s="236" t="s">
        <v>838</v>
      </c>
      <c r="C126" s="111">
        <v>0</v>
      </c>
      <c r="D126" s="112"/>
      <c r="E126" s="112">
        <f>C126+D126</f>
        <v>0</v>
      </c>
    </row>
    <row r="127" spans="1:5" ht="45.75" customHeight="1">
      <c r="A127" s="125" t="s">
        <v>839</v>
      </c>
      <c r="B127" s="236" t="s">
        <v>840</v>
      </c>
      <c r="C127" s="111">
        <f>C128</f>
        <v>0</v>
      </c>
      <c r="D127" s="111">
        <f>D128</f>
        <v>0</v>
      </c>
      <c r="E127" s="111">
        <f>E128</f>
        <v>0</v>
      </c>
    </row>
    <row r="128" spans="1:5" ht="42" customHeight="1">
      <c r="A128" s="125" t="s">
        <v>669</v>
      </c>
      <c r="B128" s="236" t="s">
        <v>841</v>
      </c>
      <c r="C128" s="111">
        <v>0</v>
      </c>
      <c r="D128" s="112"/>
      <c r="E128" s="112">
        <f>C128+D128</f>
        <v>0</v>
      </c>
    </row>
    <row r="129" spans="1:5" ht="20.25" customHeight="1">
      <c r="A129" s="21" t="s">
        <v>842</v>
      </c>
      <c r="B129" s="98" t="s">
        <v>843</v>
      </c>
      <c r="C129" s="111">
        <f>C130</f>
        <v>158116</v>
      </c>
      <c r="D129" s="111">
        <f>D130</f>
        <v>0</v>
      </c>
      <c r="E129" s="111">
        <f>E130</f>
        <v>158116</v>
      </c>
    </row>
    <row r="130" spans="1:5" ht="27.75" customHeight="1">
      <c r="A130" s="21" t="s">
        <v>670</v>
      </c>
      <c r="B130" s="97" t="s">
        <v>671</v>
      </c>
      <c r="C130" s="111">
        <v>158116</v>
      </c>
      <c r="D130" s="111"/>
      <c r="E130" s="111">
        <f>C130+D130</f>
        <v>158116</v>
      </c>
    </row>
    <row r="131" spans="1:5">
      <c r="A131" s="125" t="s">
        <v>844</v>
      </c>
      <c r="B131" s="236" t="s">
        <v>845</v>
      </c>
      <c r="C131" s="111">
        <f>C132</f>
        <v>69195306</v>
      </c>
      <c r="D131" s="120">
        <f>D132</f>
        <v>682929</v>
      </c>
      <c r="E131" s="111">
        <f>E132</f>
        <v>69878235</v>
      </c>
    </row>
    <row r="132" spans="1:5">
      <c r="A132" s="125" t="s">
        <v>672</v>
      </c>
      <c r="B132" s="236" t="s">
        <v>846</v>
      </c>
      <c r="C132" s="111">
        <v>69195306</v>
      </c>
      <c r="D132" s="60">
        <v>682929</v>
      </c>
      <c r="E132" s="112">
        <f>C132+D132</f>
        <v>69878235</v>
      </c>
    </row>
    <row r="133" spans="1:5">
      <c r="A133" s="28" t="s">
        <v>847</v>
      </c>
      <c r="B133" s="235" t="s">
        <v>848</v>
      </c>
      <c r="C133" s="209">
        <f>C134+C137+C138</f>
        <v>4980660</v>
      </c>
      <c r="D133" s="118">
        <f>D134+D137+D138</f>
        <v>0</v>
      </c>
      <c r="E133" s="113">
        <f>E134+E137+E138</f>
        <v>4980660</v>
      </c>
    </row>
    <row r="134" spans="1:5" ht="45">
      <c r="A134" s="8" t="s">
        <v>849</v>
      </c>
      <c r="B134" s="97" t="s">
        <v>850</v>
      </c>
      <c r="C134" s="111">
        <f>C135</f>
        <v>59100</v>
      </c>
      <c r="D134" s="111">
        <f>D135</f>
        <v>0</v>
      </c>
      <c r="E134" s="111">
        <f>E135</f>
        <v>59100</v>
      </c>
    </row>
    <row r="135" spans="1:5" ht="50.25" customHeight="1">
      <c r="A135" s="110" t="s">
        <v>851</v>
      </c>
      <c r="B135" s="97" t="s">
        <v>673</v>
      </c>
      <c r="C135" s="111">
        <v>59100</v>
      </c>
      <c r="D135" s="112"/>
      <c r="E135" s="112">
        <f>C135+D135</f>
        <v>59100</v>
      </c>
    </row>
    <row r="136" spans="1:5" ht="45">
      <c r="A136" s="110" t="s">
        <v>852</v>
      </c>
      <c r="B136" s="97" t="s">
        <v>853</v>
      </c>
      <c r="C136" s="111">
        <f>C137</f>
        <v>4140360</v>
      </c>
      <c r="D136" s="120">
        <f>D137</f>
        <v>0</v>
      </c>
      <c r="E136" s="111">
        <f>E137</f>
        <v>4140360</v>
      </c>
    </row>
    <row r="137" spans="1:5" ht="60">
      <c r="A137" s="190" t="s">
        <v>674</v>
      </c>
      <c r="B137" s="97" t="s">
        <v>675</v>
      </c>
      <c r="C137" s="111">
        <v>4140360</v>
      </c>
      <c r="D137" s="122"/>
      <c r="E137" s="112">
        <f>C137+D137</f>
        <v>4140360</v>
      </c>
    </row>
    <row r="138" spans="1:5" ht="19.5" customHeight="1">
      <c r="A138" s="201" t="s">
        <v>908</v>
      </c>
      <c r="B138" s="97" t="s">
        <v>909</v>
      </c>
      <c r="C138" s="191">
        <f>C139</f>
        <v>781200</v>
      </c>
      <c r="D138" s="60">
        <f>D139</f>
        <v>0</v>
      </c>
      <c r="E138" s="193">
        <f>E139</f>
        <v>781200</v>
      </c>
    </row>
    <row r="139" spans="1:5" ht="30.75" customHeight="1">
      <c r="A139" s="201" t="s">
        <v>910</v>
      </c>
      <c r="B139" s="97" t="s">
        <v>911</v>
      </c>
      <c r="C139" s="191">
        <v>781200</v>
      </c>
      <c r="D139" s="60"/>
      <c r="E139" s="193">
        <f>C139+D139</f>
        <v>781200</v>
      </c>
    </row>
    <row r="140" spans="1:5" ht="44.25" customHeight="1">
      <c r="A140" s="130" t="s">
        <v>854</v>
      </c>
      <c r="B140" s="235" t="s">
        <v>855</v>
      </c>
      <c r="C140" s="113">
        <f t="shared" ref="C140:E141" si="12">C141</f>
        <v>19771.400000000001</v>
      </c>
      <c r="D140" s="113">
        <f t="shared" si="12"/>
        <v>0</v>
      </c>
      <c r="E140" s="113">
        <f t="shared" si="12"/>
        <v>19771.400000000001</v>
      </c>
    </row>
    <row r="141" spans="1:5" ht="60">
      <c r="A141" s="125" t="s">
        <v>856</v>
      </c>
      <c r="B141" s="236" t="s">
        <v>857</v>
      </c>
      <c r="C141" s="208">
        <f t="shared" si="12"/>
        <v>19771.400000000001</v>
      </c>
      <c r="D141" s="208">
        <f t="shared" si="12"/>
        <v>0</v>
      </c>
      <c r="E141" s="208">
        <f t="shared" si="12"/>
        <v>19771.400000000001</v>
      </c>
    </row>
    <row r="142" spans="1:5" ht="45">
      <c r="A142" s="125" t="s">
        <v>858</v>
      </c>
      <c r="B142" s="236" t="s">
        <v>859</v>
      </c>
      <c r="C142" s="208">
        <v>19771.400000000001</v>
      </c>
      <c r="D142" s="131"/>
      <c r="E142" s="208">
        <f>C142+D142</f>
        <v>19771.400000000001</v>
      </c>
    </row>
    <row r="143" spans="1:5" ht="40.5" customHeight="1">
      <c r="A143" s="130" t="s">
        <v>860</v>
      </c>
      <c r="B143" s="247" t="s">
        <v>861</v>
      </c>
      <c r="C143" s="209">
        <f t="shared" ref="C143:E144" si="13">C144</f>
        <v>-740030.1</v>
      </c>
      <c r="D143" s="209">
        <f t="shared" si="13"/>
        <v>0</v>
      </c>
      <c r="E143" s="209">
        <f t="shared" si="13"/>
        <v>-740030.1</v>
      </c>
    </row>
    <row r="144" spans="1:5" ht="34.5" customHeight="1">
      <c r="A144" s="132" t="s">
        <v>862</v>
      </c>
      <c r="B144" s="248" t="s">
        <v>863</v>
      </c>
      <c r="C144" s="208">
        <f t="shared" si="13"/>
        <v>-740030.1</v>
      </c>
      <c r="D144" s="208">
        <f t="shared" si="13"/>
        <v>0</v>
      </c>
      <c r="E144" s="208">
        <f t="shared" si="13"/>
        <v>-740030.1</v>
      </c>
    </row>
    <row r="145" spans="1:5" ht="45">
      <c r="A145" s="132" t="s">
        <v>676</v>
      </c>
      <c r="B145" s="248" t="s">
        <v>677</v>
      </c>
      <c r="C145" s="208">
        <v>-740030.1</v>
      </c>
      <c r="D145" s="208"/>
      <c r="E145" s="208">
        <f>C145+D145</f>
        <v>-740030.1</v>
      </c>
    </row>
    <row r="146" spans="1:5">
      <c r="A146" s="133"/>
      <c r="B146" s="235" t="s">
        <v>864</v>
      </c>
      <c r="C146" s="118">
        <f>C17+C100</f>
        <v>252229381.08000001</v>
      </c>
      <c r="D146" s="118">
        <f>D17+D100</f>
        <v>787064.39</v>
      </c>
      <c r="E146" s="118">
        <f>E17+E100</f>
        <v>253016445.47</v>
      </c>
    </row>
  </sheetData>
  <mergeCells count="40">
    <mergeCell ref="B1:C1"/>
    <mergeCell ref="D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D5" sqref="D5:E5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259" t="s">
        <v>189</v>
      </c>
      <c r="E1" s="259"/>
    </row>
    <row r="2" spans="1:5" ht="15.75" customHeight="1">
      <c r="D2" s="259" t="s">
        <v>0</v>
      </c>
      <c r="E2" s="259"/>
    </row>
    <row r="3" spans="1:5" ht="15.75">
      <c r="D3" s="260" t="s">
        <v>198</v>
      </c>
      <c r="E3" s="260"/>
    </row>
    <row r="4" spans="1:5" ht="15.75" customHeight="1">
      <c r="D4" s="259" t="s">
        <v>2</v>
      </c>
      <c r="E4" s="259"/>
    </row>
    <row r="5" spans="1:5" ht="15.75" customHeight="1">
      <c r="D5" s="259" t="s">
        <v>932</v>
      </c>
      <c r="E5" s="259"/>
    </row>
    <row r="6" spans="1:5" ht="15.75">
      <c r="A6" s="259" t="s">
        <v>200</v>
      </c>
      <c r="B6" s="282"/>
      <c r="C6" s="282"/>
      <c r="D6" s="282"/>
      <c r="E6" s="282"/>
    </row>
    <row r="7" spans="1:5" ht="15.75">
      <c r="A7" s="259" t="s">
        <v>199</v>
      </c>
      <c r="B7" s="282"/>
      <c r="C7" s="282"/>
      <c r="D7" s="282"/>
      <c r="E7" s="282"/>
    </row>
    <row r="8" spans="1:5" ht="15.75">
      <c r="A8" s="10"/>
      <c r="B8" s="259" t="s">
        <v>1</v>
      </c>
      <c r="C8" s="259"/>
      <c r="D8" s="259"/>
      <c r="E8" s="259"/>
    </row>
    <row r="9" spans="1:5" ht="15.75">
      <c r="A9" s="11"/>
      <c r="B9" s="259" t="s">
        <v>2</v>
      </c>
      <c r="C9" s="259"/>
      <c r="D9" s="259"/>
      <c r="E9" s="259"/>
    </row>
    <row r="10" spans="1:5" ht="15.75">
      <c r="A10" s="12"/>
      <c r="B10" s="259" t="s">
        <v>706</v>
      </c>
      <c r="C10" s="259"/>
      <c r="D10" s="259"/>
      <c r="E10" s="259"/>
    </row>
    <row r="11" spans="1:5" ht="15.75">
      <c r="A11" s="12"/>
      <c r="B11" s="14"/>
      <c r="C11" s="14"/>
      <c r="D11" s="14"/>
      <c r="E11" s="14"/>
    </row>
    <row r="12" spans="1:5" ht="15.75" customHeight="1">
      <c r="A12" s="261" t="s">
        <v>201</v>
      </c>
      <c r="B12" s="261"/>
      <c r="C12" s="261"/>
      <c r="D12" s="261"/>
      <c r="E12" s="261"/>
    </row>
    <row r="13" spans="1:5" ht="10.5" customHeight="1">
      <c r="A13" s="261" t="s">
        <v>265</v>
      </c>
      <c r="B13" s="261"/>
      <c r="C13" s="261"/>
      <c r="D13" s="261"/>
      <c r="E13" s="261"/>
    </row>
    <row r="14" spans="1:5" ht="8.25" customHeight="1">
      <c r="A14" s="261"/>
      <c r="B14" s="261"/>
      <c r="C14" s="261"/>
      <c r="D14" s="261"/>
      <c r="E14" s="261"/>
    </row>
    <row r="15" spans="1:5" ht="15.75" customHeight="1">
      <c r="A15" s="261" t="s">
        <v>266</v>
      </c>
      <c r="B15" s="261"/>
      <c r="C15" s="261"/>
      <c r="D15" s="261"/>
      <c r="E15" s="261"/>
    </row>
    <row r="16" spans="1:5" ht="15" customHeight="1">
      <c r="A16" s="278" t="s">
        <v>241</v>
      </c>
      <c r="B16" s="279"/>
      <c r="C16" s="279"/>
      <c r="D16" s="279"/>
      <c r="E16" s="279"/>
    </row>
    <row r="17" spans="1:5" ht="15" customHeight="1">
      <c r="A17" s="276" t="s">
        <v>202</v>
      </c>
      <c r="B17" s="276" t="s">
        <v>203</v>
      </c>
      <c r="C17" s="50" t="s">
        <v>233</v>
      </c>
      <c r="D17" s="50" t="s">
        <v>243</v>
      </c>
      <c r="E17" s="280" t="s">
        <v>264</v>
      </c>
    </row>
    <row r="18" spans="1:5" ht="23.25" customHeight="1">
      <c r="A18" s="276"/>
      <c r="B18" s="276"/>
      <c r="C18" s="16"/>
      <c r="D18" s="16"/>
      <c r="E18" s="281"/>
    </row>
    <row r="19" spans="1:5" ht="15" customHeight="1">
      <c r="A19" s="272" t="s">
        <v>204</v>
      </c>
      <c r="B19" s="273" t="s">
        <v>205</v>
      </c>
      <c r="C19" s="274">
        <f>C21</f>
        <v>15883429.520000011</v>
      </c>
      <c r="D19" s="275">
        <f>D21</f>
        <v>0</v>
      </c>
      <c r="E19" s="275">
        <f>E21</f>
        <v>0</v>
      </c>
    </row>
    <row r="20" spans="1:5" ht="25.5" customHeight="1">
      <c r="A20" s="272"/>
      <c r="B20" s="273"/>
      <c r="C20" s="274"/>
      <c r="D20" s="275"/>
      <c r="E20" s="275"/>
    </row>
    <row r="21" spans="1:5" ht="15" customHeight="1">
      <c r="A21" s="272" t="s">
        <v>206</v>
      </c>
      <c r="B21" s="273" t="s">
        <v>207</v>
      </c>
      <c r="C21" s="274">
        <f>C23+C28</f>
        <v>15883429.520000011</v>
      </c>
      <c r="D21" s="275">
        <f>D23+D28</f>
        <v>0</v>
      </c>
      <c r="E21" s="275">
        <f>E23+E28</f>
        <v>0</v>
      </c>
    </row>
    <row r="22" spans="1:5">
      <c r="A22" s="272"/>
      <c r="B22" s="273"/>
      <c r="C22" s="274"/>
      <c r="D22" s="275"/>
      <c r="E22" s="275"/>
    </row>
    <row r="23" spans="1:5" ht="25.5">
      <c r="A23" s="15" t="s">
        <v>208</v>
      </c>
      <c r="B23" s="13" t="s">
        <v>209</v>
      </c>
      <c r="C23" s="39">
        <f>C24</f>
        <v>-253478445.47</v>
      </c>
      <c r="D23" s="39">
        <f t="shared" ref="D23:E25" si="0">D24</f>
        <v>-159833799.97</v>
      </c>
      <c r="E23" s="39">
        <f t="shared" si="0"/>
        <v>-155952297.31</v>
      </c>
    </row>
    <row r="24" spans="1:5" ht="25.5">
      <c r="A24" s="15" t="s">
        <v>210</v>
      </c>
      <c r="B24" s="13" t="s">
        <v>211</v>
      </c>
      <c r="C24" s="39">
        <f>C25</f>
        <v>-253478445.47</v>
      </c>
      <c r="D24" s="39">
        <f t="shared" si="0"/>
        <v>-159833799.97</v>
      </c>
      <c r="E24" s="39">
        <f t="shared" si="0"/>
        <v>-155952297.31</v>
      </c>
    </row>
    <row r="25" spans="1:5" ht="25.5">
      <c r="A25" s="15" t="s">
        <v>212</v>
      </c>
      <c r="B25" s="13" t="s">
        <v>213</v>
      </c>
      <c r="C25" s="39">
        <f>C26</f>
        <v>-253478445.47</v>
      </c>
      <c r="D25" s="39">
        <f t="shared" si="0"/>
        <v>-159833799.97</v>
      </c>
      <c r="E25" s="39">
        <f t="shared" si="0"/>
        <v>-155952297.31</v>
      </c>
    </row>
    <row r="26" spans="1:5" ht="15" customHeight="1">
      <c r="A26" s="276" t="s">
        <v>214</v>
      </c>
      <c r="B26" s="277" t="s">
        <v>215</v>
      </c>
      <c r="C26" s="269">
        <v>-253478445.47</v>
      </c>
      <c r="D26" s="269">
        <v>-159833799.97</v>
      </c>
      <c r="E26" s="270">
        <v>-155952297.31</v>
      </c>
    </row>
    <row r="27" spans="1:5" ht="24.75" customHeight="1">
      <c r="A27" s="276"/>
      <c r="B27" s="277"/>
      <c r="C27" s="269"/>
      <c r="D27" s="269"/>
      <c r="E27" s="271"/>
    </row>
    <row r="28" spans="1:5" ht="25.5">
      <c r="A28" s="15" t="s">
        <v>216</v>
      </c>
      <c r="B28" s="13" t="s">
        <v>217</v>
      </c>
      <c r="C28" s="39">
        <f t="shared" ref="C28:E30" si="1">C29</f>
        <v>269361874.99000001</v>
      </c>
      <c r="D28" s="39">
        <f t="shared" si="1"/>
        <v>159833799.97</v>
      </c>
      <c r="E28" s="39">
        <f t="shared" si="1"/>
        <v>155952297.31</v>
      </c>
    </row>
    <row r="29" spans="1:5" ht="25.5">
      <c r="A29" s="15" t="s">
        <v>218</v>
      </c>
      <c r="B29" s="13" t="s">
        <v>219</v>
      </c>
      <c r="C29" s="39">
        <f t="shared" si="1"/>
        <v>269361874.99000001</v>
      </c>
      <c r="D29" s="39">
        <f t="shared" si="1"/>
        <v>159833799.97</v>
      </c>
      <c r="E29" s="39">
        <f t="shared" si="1"/>
        <v>155952297.31</v>
      </c>
    </row>
    <row r="30" spans="1:5" ht="25.5">
      <c r="A30" s="15" t="s">
        <v>220</v>
      </c>
      <c r="B30" s="13" t="s">
        <v>221</v>
      </c>
      <c r="C30" s="39">
        <f t="shared" si="1"/>
        <v>269361874.99000001</v>
      </c>
      <c r="D30" s="39">
        <f t="shared" si="1"/>
        <v>159833799.97</v>
      </c>
      <c r="E30" s="39">
        <f t="shared" si="1"/>
        <v>155952297.31</v>
      </c>
    </row>
    <row r="31" spans="1:5" ht="15" customHeight="1">
      <c r="A31" s="265" t="s">
        <v>222</v>
      </c>
      <c r="B31" s="267" t="s">
        <v>223</v>
      </c>
      <c r="C31" s="269">
        <v>269361874.99000001</v>
      </c>
      <c r="D31" s="269">
        <v>159833799.97</v>
      </c>
      <c r="E31" s="270">
        <v>155952297.31</v>
      </c>
    </row>
    <row r="32" spans="1:5">
      <c r="A32" s="266"/>
      <c r="B32" s="268"/>
      <c r="C32" s="269"/>
      <c r="D32" s="269"/>
      <c r="E32" s="271"/>
    </row>
    <row r="33" spans="1:5" ht="38.25">
      <c r="A33" s="85" t="s">
        <v>619</v>
      </c>
      <c r="B33" s="86" t="s">
        <v>620</v>
      </c>
      <c r="C33" s="87">
        <f>C34</f>
        <v>0</v>
      </c>
      <c r="D33" s="87">
        <f>D34</f>
        <v>0</v>
      </c>
      <c r="E33" s="80">
        <f>E34</f>
        <v>0</v>
      </c>
    </row>
    <row r="34" spans="1:5" ht="38.25">
      <c r="A34" s="78" t="s">
        <v>621</v>
      </c>
      <c r="B34" s="84" t="s">
        <v>622</v>
      </c>
      <c r="C34" s="87">
        <f>C35+C39</f>
        <v>0</v>
      </c>
      <c r="D34" s="87">
        <f>D35+D39</f>
        <v>0</v>
      </c>
      <c r="E34" s="80">
        <f>E35+E39</f>
        <v>0</v>
      </c>
    </row>
    <row r="35" spans="1:5" ht="38.25">
      <c r="A35" s="79" t="s">
        <v>621</v>
      </c>
      <c r="B35" s="83" t="s">
        <v>623</v>
      </c>
      <c r="C35" s="82">
        <f>C36</f>
        <v>-462000</v>
      </c>
      <c r="D35" s="82">
        <f t="shared" ref="D35:E37" si="2">D36</f>
        <v>0</v>
      </c>
      <c r="E35" s="81">
        <f t="shared" si="2"/>
        <v>0</v>
      </c>
    </row>
    <row r="36" spans="1:5" ht="51">
      <c r="A36" s="79" t="s">
        <v>624</v>
      </c>
      <c r="B36" s="83" t="s">
        <v>625</v>
      </c>
      <c r="C36" s="82">
        <f>C37</f>
        <v>-462000</v>
      </c>
      <c r="D36" s="82">
        <f t="shared" si="2"/>
        <v>0</v>
      </c>
      <c r="E36" s="81">
        <f t="shared" si="2"/>
        <v>0</v>
      </c>
    </row>
    <row r="37" spans="1:5" ht="63.75">
      <c r="A37" s="79" t="s">
        <v>626</v>
      </c>
      <c r="B37" s="83" t="s">
        <v>627</v>
      </c>
      <c r="C37" s="82">
        <f>C38</f>
        <v>-462000</v>
      </c>
      <c r="D37" s="82">
        <f t="shared" si="2"/>
        <v>0</v>
      </c>
      <c r="E37" s="81">
        <f t="shared" si="2"/>
        <v>0</v>
      </c>
    </row>
    <row r="38" spans="1:5" ht="63.75">
      <c r="A38" s="79" t="s">
        <v>628</v>
      </c>
      <c r="B38" s="83" t="s">
        <v>627</v>
      </c>
      <c r="C38" s="82">
        <v>-462000</v>
      </c>
      <c r="D38" s="82"/>
      <c r="E38" s="81"/>
    </row>
    <row r="39" spans="1:5" ht="38.25">
      <c r="A39" s="79" t="s">
        <v>629</v>
      </c>
      <c r="B39" s="83" t="s">
        <v>630</v>
      </c>
      <c r="C39" s="82">
        <f t="shared" ref="C39:E40" si="3">C40</f>
        <v>462000</v>
      </c>
      <c r="D39" s="82">
        <f t="shared" si="3"/>
        <v>0</v>
      </c>
      <c r="E39" s="81">
        <f t="shared" si="3"/>
        <v>0</v>
      </c>
    </row>
    <row r="40" spans="1:5" ht="63.75">
      <c r="A40" s="79" t="s">
        <v>631</v>
      </c>
      <c r="B40" s="83" t="s">
        <v>632</v>
      </c>
      <c r="C40" s="82">
        <f t="shared" si="3"/>
        <v>462000</v>
      </c>
      <c r="D40" s="82">
        <f t="shared" si="3"/>
        <v>0</v>
      </c>
      <c r="E40" s="81">
        <f t="shared" si="3"/>
        <v>0</v>
      </c>
    </row>
    <row r="41" spans="1:5" ht="76.5">
      <c r="A41" s="79" t="s">
        <v>633</v>
      </c>
      <c r="B41" s="83" t="s">
        <v>634</v>
      </c>
      <c r="C41" s="82">
        <v>462000</v>
      </c>
      <c r="D41" s="82"/>
      <c r="E41" s="81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2"/>
  <sheetViews>
    <sheetView tabSelected="1" view="pageBreakPreview" topLeftCell="A193" zoomScale="112" zoomScaleSheetLayoutView="112" workbookViewId="0">
      <selection activeCell="H197" sqref="H197"/>
    </sheetView>
  </sheetViews>
  <sheetFormatPr defaultRowHeight="15"/>
  <cols>
    <col min="1" max="1" width="70.42578125" style="51" customWidth="1"/>
    <col min="2" max="2" width="11.5703125" style="51" customWidth="1"/>
    <col min="3" max="3" width="5.42578125" style="51" customWidth="1"/>
    <col min="4" max="4" width="15.140625" style="51" customWidth="1"/>
    <col min="5" max="5" width="13.7109375" style="73" customWidth="1"/>
    <col min="6" max="6" width="14.42578125" style="51" customWidth="1"/>
    <col min="7" max="7" width="9.7109375" style="51" customWidth="1"/>
    <col min="8" max="16384" width="9.140625" style="51"/>
  </cols>
  <sheetData>
    <row r="1" spans="1:6" ht="15.75" customHeight="1">
      <c r="C1" s="259" t="s">
        <v>230</v>
      </c>
      <c r="D1" s="259"/>
      <c r="E1" s="259"/>
      <c r="F1" s="259"/>
    </row>
    <row r="2" spans="1:6" ht="15.75" customHeight="1">
      <c r="C2" s="259" t="s">
        <v>0</v>
      </c>
      <c r="D2" s="259"/>
      <c r="E2" s="259"/>
      <c r="F2" s="259"/>
    </row>
    <row r="3" spans="1:6" ht="15.75" customHeight="1">
      <c r="C3" s="260" t="s">
        <v>198</v>
      </c>
      <c r="D3" s="260"/>
      <c r="E3" s="260"/>
      <c r="F3" s="260"/>
    </row>
    <row r="4" spans="1:6" ht="15.75" customHeight="1">
      <c r="B4" s="259" t="s">
        <v>2</v>
      </c>
      <c r="C4" s="259"/>
      <c r="D4" s="259"/>
      <c r="E4" s="259"/>
      <c r="F4" s="259"/>
    </row>
    <row r="5" spans="1:6" ht="15.75" customHeight="1">
      <c r="B5" s="259" t="s">
        <v>933</v>
      </c>
      <c r="C5" s="259"/>
      <c r="D5" s="259"/>
      <c r="E5" s="259"/>
      <c r="F5" s="259"/>
    </row>
    <row r="6" spans="1:6" ht="15.75" customHeight="1">
      <c r="A6" s="285" t="s">
        <v>119</v>
      </c>
      <c r="B6" s="285"/>
      <c r="C6" s="285"/>
      <c r="D6" s="285"/>
      <c r="E6" s="285"/>
      <c r="F6" s="285"/>
    </row>
    <row r="7" spans="1:6" ht="15.75" customHeight="1">
      <c r="A7" s="285" t="s">
        <v>0</v>
      </c>
      <c r="B7" s="285"/>
      <c r="C7" s="285"/>
      <c r="D7" s="285"/>
      <c r="E7" s="285"/>
      <c r="F7" s="285"/>
    </row>
    <row r="8" spans="1:6" ht="15.75" customHeight="1">
      <c r="A8" s="70"/>
      <c r="B8" s="285" t="s">
        <v>1</v>
      </c>
      <c r="C8" s="285"/>
      <c r="D8" s="285"/>
      <c r="E8" s="285"/>
      <c r="F8" s="285"/>
    </row>
    <row r="9" spans="1:6" ht="15.75" customHeight="1">
      <c r="A9" s="70"/>
      <c r="B9" s="285" t="s">
        <v>2</v>
      </c>
      <c r="C9" s="285"/>
      <c r="D9" s="285"/>
      <c r="E9" s="285"/>
      <c r="F9" s="285"/>
    </row>
    <row r="10" spans="1:6" ht="15.75" customHeight="1">
      <c r="A10" s="285" t="s">
        <v>708</v>
      </c>
      <c r="B10" s="285"/>
      <c r="C10" s="285"/>
      <c r="D10" s="285"/>
      <c r="E10" s="285"/>
      <c r="F10" s="285"/>
    </row>
    <row r="11" spans="1:6" ht="15.75">
      <c r="A11" s="45"/>
      <c r="B11" s="45"/>
      <c r="C11" s="45"/>
      <c r="D11" s="45"/>
    </row>
    <row r="12" spans="1:6" ht="15.75">
      <c r="A12" s="283" t="s">
        <v>8</v>
      </c>
      <c r="B12" s="284"/>
      <c r="C12" s="284"/>
      <c r="D12" s="284"/>
    </row>
    <row r="13" spans="1:6" ht="15.75" customHeight="1">
      <c r="A13" s="283" t="s">
        <v>19</v>
      </c>
      <c r="B13" s="284"/>
      <c r="C13" s="284"/>
      <c r="D13" s="284"/>
    </row>
    <row r="14" spans="1:6" ht="15.75" customHeight="1">
      <c r="A14" s="283" t="s">
        <v>20</v>
      </c>
      <c r="B14" s="284"/>
      <c r="C14" s="284"/>
      <c r="D14" s="284"/>
    </row>
    <row r="15" spans="1:6" ht="50.25" customHeight="1">
      <c r="A15" s="283" t="s">
        <v>267</v>
      </c>
      <c r="B15" s="284"/>
      <c r="C15" s="284"/>
      <c r="D15" s="284"/>
    </row>
    <row r="16" spans="1:6" ht="21.75" customHeight="1">
      <c r="A16" s="288" t="s">
        <v>232</v>
      </c>
      <c r="B16" s="288"/>
      <c r="C16" s="288"/>
      <c r="D16" s="288"/>
      <c r="E16" s="288"/>
      <c r="F16" s="288"/>
    </row>
    <row r="17" spans="1:6" ht="44.25" customHeight="1">
      <c r="A17" s="37" t="s">
        <v>9</v>
      </c>
      <c r="B17" s="94" t="s">
        <v>10</v>
      </c>
      <c r="C17" s="94" t="s">
        <v>11</v>
      </c>
      <c r="D17" s="88" t="s">
        <v>602</v>
      </c>
      <c r="E17" s="55" t="s">
        <v>601</v>
      </c>
      <c r="F17" s="88" t="s">
        <v>603</v>
      </c>
    </row>
    <row r="18" spans="1:6" ht="32.25" customHeight="1">
      <c r="A18" s="22" t="s">
        <v>366</v>
      </c>
      <c r="B18" s="29" t="s">
        <v>367</v>
      </c>
      <c r="C18" s="8"/>
      <c r="D18" s="92">
        <f>D19+D37+D50+D54+D79+D87+D98+D103+D108</f>
        <v>154299121.52000001</v>
      </c>
      <c r="E18" s="92">
        <f>E19+E37+E50+E54+E79+E87+E98+E103+E108</f>
        <v>858034.10000000009</v>
      </c>
      <c r="F18" s="92">
        <f>F19+F37+F50+F54+F79+F87+F98+F103+F108</f>
        <v>155157155.61999997</v>
      </c>
    </row>
    <row r="19" spans="1:6" s="52" customFormat="1" ht="17.25" customHeight="1">
      <c r="A19" s="22" t="s">
        <v>79</v>
      </c>
      <c r="B19" s="29" t="s">
        <v>368</v>
      </c>
      <c r="C19" s="28"/>
      <c r="D19" s="92">
        <f>D20+D30+D33+D35</f>
        <v>17117132.27</v>
      </c>
      <c r="E19" s="92">
        <f>E20+E30+E33+E35</f>
        <v>0</v>
      </c>
      <c r="F19" s="92">
        <f>F20+F30+F33+F35</f>
        <v>17117132.27</v>
      </c>
    </row>
    <row r="20" spans="1:6" ht="27.75" customHeight="1">
      <c r="A20" s="25" t="s">
        <v>80</v>
      </c>
      <c r="B20" s="89" t="s">
        <v>369</v>
      </c>
      <c r="C20" s="8"/>
      <c r="D20" s="41">
        <f>D23+D24+D25+D22+D21+D26+D27+D28+D29</f>
        <v>13553394.16</v>
      </c>
      <c r="E20" s="177">
        <f t="shared" ref="E20:F20" si="0">E23+E24+E25+E22+E21+E26+E27+E28+E29</f>
        <v>0</v>
      </c>
      <c r="F20" s="177">
        <f t="shared" si="0"/>
        <v>13553394.16</v>
      </c>
    </row>
    <row r="21" spans="1:6" ht="39.75" customHeight="1">
      <c r="A21" s="32" t="s">
        <v>238</v>
      </c>
      <c r="B21" s="89" t="s">
        <v>370</v>
      </c>
      <c r="C21" s="8">
        <v>200</v>
      </c>
      <c r="D21" s="41">
        <v>900000</v>
      </c>
      <c r="E21" s="53"/>
      <c r="F21" s="53">
        <f>D21+E21</f>
        <v>900000</v>
      </c>
    </row>
    <row r="22" spans="1:6" ht="38.25" customHeight="1">
      <c r="A22" s="32" t="s">
        <v>239</v>
      </c>
      <c r="B22" s="89" t="s">
        <v>370</v>
      </c>
      <c r="C22" s="8">
        <v>600</v>
      </c>
      <c r="D22" s="41"/>
      <c r="E22" s="53"/>
      <c r="F22" s="53">
        <f t="shared" ref="F22:F36" si="1">D22+E22</f>
        <v>0</v>
      </c>
    </row>
    <row r="23" spans="1:6" ht="39" customHeight="1">
      <c r="A23" s="93" t="s">
        <v>371</v>
      </c>
      <c r="B23" s="89" t="s">
        <v>372</v>
      </c>
      <c r="C23" s="90">
        <v>200</v>
      </c>
      <c r="D23" s="41">
        <v>2473950</v>
      </c>
      <c r="E23" s="53"/>
      <c r="F23" s="53">
        <f t="shared" si="1"/>
        <v>2473950</v>
      </c>
    </row>
    <row r="24" spans="1:6" ht="41.25" customHeight="1">
      <c r="A24" s="93" t="s">
        <v>373</v>
      </c>
      <c r="B24" s="89" t="s">
        <v>372</v>
      </c>
      <c r="C24" s="90">
        <v>600</v>
      </c>
      <c r="D24" s="41">
        <v>7161625.9800000004</v>
      </c>
      <c r="E24" s="53"/>
      <c r="F24" s="53">
        <f t="shared" si="1"/>
        <v>7161625.9800000004</v>
      </c>
    </row>
    <row r="25" spans="1:6" ht="38.25">
      <c r="A25" s="19" t="s">
        <v>374</v>
      </c>
      <c r="B25" s="89" t="s">
        <v>375</v>
      </c>
      <c r="C25" s="90">
        <v>200</v>
      </c>
      <c r="D25" s="41">
        <v>2336000</v>
      </c>
      <c r="E25" s="53"/>
      <c r="F25" s="53">
        <f t="shared" si="1"/>
        <v>2336000</v>
      </c>
    </row>
    <row r="26" spans="1:6" ht="38.25">
      <c r="A26" s="93" t="s">
        <v>606</v>
      </c>
      <c r="B26" s="89" t="s">
        <v>605</v>
      </c>
      <c r="C26" s="90">
        <v>200</v>
      </c>
      <c r="D26" s="41">
        <v>0</v>
      </c>
      <c r="E26" s="53"/>
      <c r="F26" s="53">
        <f t="shared" si="1"/>
        <v>0</v>
      </c>
    </row>
    <row r="27" spans="1:6" ht="38.25">
      <c r="A27" s="93" t="s">
        <v>607</v>
      </c>
      <c r="B27" s="89" t="s">
        <v>605</v>
      </c>
      <c r="C27" s="90">
        <v>600</v>
      </c>
      <c r="D27" s="41">
        <v>0</v>
      </c>
      <c r="E27" s="53"/>
      <c r="F27" s="53">
        <f t="shared" si="1"/>
        <v>0</v>
      </c>
    </row>
    <row r="28" spans="1:6" ht="38.25">
      <c r="A28" s="180" t="s">
        <v>899</v>
      </c>
      <c r="B28" s="175" t="s">
        <v>605</v>
      </c>
      <c r="C28" s="178">
        <v>200</v>
      </c>
      <c r="D28" s="177">
        <v>252525.25</v>
      </c>
      <c r="E28" s="179"/>
      <c r="F28" s="179">
        <f t="shared" si="1"/>
        <v>252525.25</v>
      </c>
    </row>
    <row r="29" spans="1:6" ht="38.25">
      <c r="A29" s="180" t="s">
        <v>900</v>
      </c>
      <c r="B29" s="175" t="s">
        <v>605</v>
      </c>
      <c r="C29" s="178">
        <v>600</v>
      </c>
      <c r="D29" s="177">
        <v>429292.93</v>
      </c>
      <c r="E29" s="179"/>
      <c r="F29" s="179">
        <f t="shared" si="1"/>
        <v>429292.93</v>
      </c>
    </row>
    <row r="30" spans="1:6" ht="21" customHeight="1">
      <c r="A30" s="93" t="s">
        <v>88</v>
      </c>
      <c r="B30" s="89" t="s">
        <v>377</v>
      </c>
      <c r="C30" s="90"/>
      <c r="D30" s="41">
        <f>D32+D31</f>
        <v>95100</v>
      </c>
      <c r="E30" s="41">
        <f>E32+E31</f>
        <v>0</v>
      </c>
      <c r="F30" s="41">
        <f>F32+F31</f>
        <v>95100</v>
      </c>
    </row>
    <row r="31" spans="1:6" ht="29.25" customHeight="1">
      <c r="A31" s="93" t="s">
        <v>131</v>
      </c>
      <c r="B31" s="89" t="s">
        <v>378</v>
      </c>
      <c r="C31" s="90">
        <v>200</v>
      </c>
      <c r="D31" s="41">
        <v>45100</v>
      </c>
      <c r="E31" s="53">
        <v>35000</v>
      </c>
      <c r="F31" s="53">
        <f>D31+E31</f>
        <v>80100</v>
      </c>
    </row>
    <row r="32" spans="1:6" ht="30" customHeight="1">
      <c r="A32" s="93" t="s">
        <v>577</v>
      </c>
      <c r="B32" s="89" t="s">
        <v>378</v>
      </c>
      <c r="C32" s="90">
        <v>300</v>
      </c>
      <c r="D32" s="41">
        <v>50000</v>
      </c>
      <c r="E32" s="53">
        <v>-35000</v>
      </c>
      <c r="F32" s="53">
        <f t="shared" si="1"/>
        <v>15000</v>
      </c>
    </row>
    <row r="33" spans="1:6" ht="20.25" customHeight="1">
      <c r="A33" s="93" t="s">
        <v>546</v>
      </c>
      <c r="B33" s="89" t="s">
        <v>547</v>
      </c>
      <c r="C33" s="90"/>
      <c r="D33" s="41">
        <f>D34</f>
        <v>1568893.82</v>
      </c>
      <c r="E33" s="41">
        <f>E34</f>
        <v>0</v>
      </c>
      <c r="F33" s="41">
        <f>F34</f>
        <v>1568893.82</v>
      </c>
    </row>
    <row r="34" spans="1:6" ht="55.5" customHeight="1">
      <c r="A34" s="25" t="s">
        <v>647</v>
      </c>
      <c r="B34" s="89" t="s">
        <v>376</v>
      </c>
      <c r="C34" s="90">
        <v>600</v>
      </c>
      <c r="D34" s="42">
        <v>1568893.82</v>
      </c>
      <c r="E34" s="53"/>
      <c r="F34" s="53">
        <f t="shared" si="1"/>
        <v>1568893.82</v>
      </c>
    </row>
    <row r="35" spans="1:6" ht="18.75" customHeight="1">
      <c r="A35" s="25" t="s">
        <v>642</v>
      </c>
      <c r="B35" s="89" t="s">
        <v>644</v>
      </c>
      <c r="C35" s="90"/>
      <c r="D35" s="42">
        <f>D36</f>
        <v>1899744.29</v>
      </c>
      <c r="E35" s="42">
        <f>E36</f>
        <v>0</v>
      </c>
      <c r="F35" s="42">
        <f>F36</f>
        <v>1899744.29</v>
      </c>
    </row>
    <row r="36" spans="1:6" ht="38.25">
      <c r="A36" s="25" t="s">
        <v>643</v>
      </c>
      <c r="B36" s="89" t="s">
        <v>641</v>
      </c>
      <c r="C36" s="90">
        <v>600</v>
      </c>
      <c r="D36" s="42">
        <v>1899744.29</v>
      </c>
      <c r="E36" s="53"/>
      <c r="F36" s="53">
        <f t="shared" si="1"/>
        <v>1899744.29</v>
      </c>
    </row>
    <row r="37" spans="1:6" ht="30" customHeight="1">
      <c r="A37" s="30" t="s">
        <v>89</v>
      </c>
      <c r="B37" s="23" t="s">
        <v>379</v>
      </c>
      <c r="C37" s="90"/>
      <c r="D37" s="92">
        <f>D38</f>
        <v>5814201.7000000002</v>
      </c>
      <c r="E37" s="92">
        <f>E38</f>
        <v>73498.52</v>
      </c>
      <c r="F37" s="92">
        <f>F38</f>
        <v>5887700.2200000007</v>
      </c>
    </row>
    <row r="38" spans="1:6" ht="31.5" customHeight="1">
      <c r="A38" s="93" t="s">
        <v>90</v>
      </c>
      <c r="B38" s="89" t="s">
        <v>380</v>
      </c>
      <c r="C38" s="90"/>
      <c r="D38" s="41">
        <f>SUM(D39:D49)</f>
        <v>5814201.7000000002</v>
      </c>
      <c r="E38" s="41">
        <f>SUM(E39:E49)</f>
        <v>73498.52</v>
      </c>
      <c r="F38" s="41">
        <f>SUM(F39:F49)</f>
        <v>5887700.2200000007</v>
      </c>
    </row>
    <row r="39" spans="1:6" ht="40.5" customHeight="1">
      <c r="A39" s="93" t="s">
        <v>570</v>
      </c>
      <c r="B39" s="89" t="s">
        <v>597</v>
      </c>
      <c r="C39" s="90">
        <v>200</v>
      </c>
      <c r="D39" s="41">
        <v>346600</v>
      </c>
      <c r="E39" s="53"/>
      <c r="F39" s="53">
        <f t="shared" ref="F39:F49" si="2">D39+E39</f>
        <v>346600</v>
      </c>
    </row>
    <row r="40" spans="1:6" ht="40.5" customHeight="1">
      <c r="A40" s="93" t="s">
        <v>578</v>
      </c>
      <c r="B40" s="89" t="s">
        <v>597</v>
      </c>
      <c r="C40" s="90">
        <v>600</v>
      </c>
      <c r="D40" s="41">
        <v>1010000</v>
      </c>
      <c r="E40" s="53"/>
      <c r="F40" s="53">
        <f t="shared" si="2"/>
        <v>1010000</v>
      </c>
    </row>
    <row r="41" spans="1:6" ht="40.5" customHeight="1">
      <c r="A41" s="93" t="s">
        <v>608</v>
      </c>
      <c r="B41" s="89" t="s">
        <v>609</v>
      </c>
      <c r="C41" s="90">
        <v>200</v>
      </c>
      <c r="D41" s="41">
        <v>0</v>
      </c>
      <c r="E41" s="53"/>
      <c r="F41" s="53">
        <f t="shared" si="2"/>
        <v>0</v>
      </c>
    </row>
    <row r="42" spans="1:6" ht="54.75" customHeight="1">
      <c r="A42" s="93" t="s">
        <v>610</v>
      </c>
      <c r="B42" s="89" t="s">
        <v>609</v>
      </c>
      <c r="C42" s="90">
        <v>600</v>
      </c>
      <c r="D42" s="41">
        <v>0</v>
      </c>
      <c r="E42" s="53"/>
      <c r="F42" s="53">
        <f t="shared" si="2"/>
        <v>0</v>
      </c>
    </row>
    <row r="43" spans="1:6" ht="76.5">
      <c r="A43" s="180" t="s">
        <v>901</v>
      </c>
      <c r="B43" s="175" t="s">
        <v>609</v>
      </c>
      <c r="C43" s="178">
        <v>200</v>
      </c>
      <c r="D43" s="177">
        <v>878572.57</v>
      </c>
      <c r="E43" s="179"/>
      <c r="F43" s="179">
        <f t="shared" si="2"/>
        <v>878572.57</v>
      </c>
    </row>
    <row r="44" spans="1:6" ht="54.75" customHeight="1">
      <c r="A44" s="180" t="s">
        <v>902</v>
      </c>
      <c r="B44" s="175" t="s">
        <v>609</v>
      </c>
      <c r="C44" s="178">
        <v>600</v>
      </c>
      <c r="D44" s="177">
        <v>2952138.5</v>
      </c>
      <c r="E44" s="179"/>
      <c r="F44" s="179">
        <f t="shared" si="2"/>
        <v>2952138.5</v>
      </c>
    </row>
    <row r="45" spans="1:6" ht="67.5" customHeight="1">
      <c r="A45" s="18" t="s">
        <v>132</v>
      </c>
      <c r="B45" s="89" t="s">
        <v>381</v>
      </c>
      <c r="C45" s="90">
        <v>200</v>
      </c>
      <c r="D45" s="41">
        <v>74760</v>
      </c>
      <c r="E45" s="53"/>
      <c r="F45" s="53">
        <f t="shared" si="2"/>
        <v>74760</v>
      </c>
    </row>
    <row r="46" spans="1:6" ht="67.5" customHeight="1">
      <c r="A46" s="18" t="s">
        <v>253</v>
      </c>
      <c r="B46" s="89" t="s">
        <v>381</v>
      </c>
      <c r="C46" s="90">
        <v>600</v>
      </c>
      <c r="D46" s="41">
        <v>74760</v>
      </c>
      <c r="E46" s="53"/>
      <c r="F46" s="53">
        <f t="shared" si="2"/>
        <v>74760</v>
      </c>
    </row>
    <row r="47" spans="1:6" ht="30" customHeight="1">
      <c r="A47" s="286" t="s">
        <v>539</v>
      </c>
      <c r="B47" s="251" t="s">
        <v>382</v>
      </c>
      <c r="C47" s="287">
        <v>200</v>
      </c>
      <c r="D47" s="256">
        <v>24841</v>
      </c>
      <c r="E47" s="289"/>
      <c r="F47" s="289">
        <f t="shared" si="2"/>
        <v>24841</v>
      </c>
    </row>
    <row r="48" spans="1:6" ht="60" customHeight="1">
      <c r="A48" s="286"/>
      <c r="B48" s="251"/>
      <c r="C48" s="287"/>
      <c r="D48" s="256"/>
      <c r="E48" s="289"/>
      <c r="F48" s="289"/>
    </row>
    <row r="49" spans="1:6" ht="62.25" customHeight="1">
      <c r="A49" s="19" t="s">
        <v>383</v>
      </c>
      <c r="B49" s="89" t="s">
        <v>384</v>
      </c>
      <c r="C49" s="90">
        <v>300</v>
      </c>
      <c r="D49" s="41">
        <v>452529.63</v>
      </c>
      <c r="E49" s="53">
        <v>73498.52</v>
      </c>
      <c r="F49" s="53">
        <f t="shared" si="2"/>
        <v>526028.15</v>
      </c>
    </row>
    <row r="50" spans="1:6" ht="15" customHeight="1">
      <c r="A50" s="91" t="s">
        <v>121</v>
      </c>
      <c r="B50" s="23" t="s">
        <v>385</v>
      </c>
      <c r="C50" s="90"/>
      <c r="D50" s="92">
        <f>D51</f>
        <v>506400</v>
      </c>
      <c r="E50" s="92">
        <f>E51</f>
        <v>0</v>
      </c>
      <c r="F50" s="92">
        <f>F51</f>
        <v>506400</v>
      </c>
    </row>
    <row r="51" spans="1:6" ht="20.25" customHeight="1">
      <c r="A51" s="93" t="s">
        <v>122</v>
      </c>
      <c r="B51" s="89" t="s">
        <v>386</v>
      </c>
      <c r="C51" s="90"/>
      <c r="D51" s="41">
        <f>D52+D53</f>
        <v>506400</v>
      </c>
      <c r="E51" s="41">
        <f>E52+E53</f>
        <v>0</v>
      </c>
      <c r="F51" s="41">
        <f>F52+F53</f>
        <v>506400</v>
      </c>
    </row>
    <row r="52" spans="1:6" ht="39" customHeight="1">
      <c r="A52" s="93" t="s">
        <v>133</v>
      </c>
      <c r="B52" s="89" t="s">
        <v>387</v>
      </c>
      <c r="C52" s="90">
        <v>200</v>
      </c>
      <c r="D52" s="41">
        <v>476400</v>
      </c>
      <c r="E52" s="53"/>
      <c r="F52" s="53">
        <f>D52+E52</f>
        <v>476400</v>
      </c>
    </row>
    <row r="53" spans="1:6" ht="53.25" customHeight="1">
      <c r="A53" s="93" t="s">
        <v>123</v>
      </c>
      <c r="B53" s="89" t="s">
        <v>387</v>
      </c>
      <c r="C53" s="90">
        <v>600</v>
      </c>
      <c r="D53" s="41">
        <v>30000</v>
      </c>
      <c r="E53" s="53"/>
      <c r="F53" s="53">
        <f>D53+E53</f>
        <v>30000</v>
      </c>
    </row>
    <row r="54" spans="1:6" ht="18.75" customHeight="1">
      <c r="A54" s="91" t="s">
        <v>91</v>
      </c>
      <c r="B54" s="23" t="s">
        <v>388</v>
      </c>
      <c r="C54" s="90"/>
      <c r="D54" s="92">
        <f>D55+D63</f>
        <v>54783876.019999996</v>
      </c>
      <c r="E54" s="92">
        <f>E55+E63</f>
        <v>-284291.49</v>
      </c>
      <c r="F54" s="92">
        <f>F55+F63</f>
        <v>54499584.529999994</v>
      </c>
    </row>
    <row r="55" spans="1:6" ht="21" customHeight="1">
      <c r="A55" s="93" t="s">
        <v>92</v>
      </c>
      <c r="B55" s="89" t="s">
        <v>389</v>
      </c>
      <c r="C55" s="90"/>
      <c r="D55" s="41">
        <f>D56+D57+D58+D59+D60+D61+D62</f>
        <v>9369385.6600000001</v>
      </c>
      <c r="E55" s="41">
        <f>E56+E57+E58+E59+E60+E61+E62</f>
        <v>-226234.02</v>
      </c>
      <c r="F55" s="41">
        <f>F56+F57+F58+F59+F60+F61+F62</f>
        <v>9143151.6400000006</v>
      </c>
    </row>
    <row r="56" spans="1:6" ht="67.5" customHeight="1">
      <c r="A56" s="93" t="s">
        <v>81</v>
      </c>
      <c r="B56" s="89" t="s">
        <v>390</v>
      </c>
      <c r="C56" s="90">
        <v>100</v>
      </c>
      <c r="D56" s="41">
        <v>1914600</v>
      </c>
      <c r="E56" s="53">
        <v>15365.98</v>
      </c>
      <c r="F56" s="53">
        <f t="shared" ref="F56:F62" si="3">D56+E56</f>
        <v>1929965.98</v>
      </c>
    </row>
    <row r="57" spans="1:6" ht="39" customHeight="1">
      <c r="A57" s="93" t="s">
        <v>134</v>
      </c>
      <c r="B57" s="89" t="s">
        <v>390</v>
      </c>
      <c r="C57" s="90">
        <v>200</v>
      </c>
      <c r="D57" s="41">
        <v>3416900</v>
      </c>
      <c r="E57" s="53">
        <v>3500</v>
      </c>
      <c r="F57" s="53">
        <f t="shared" si="3"/>
        <v>3420400</v>
      </c>
    </row>
    <row r="58" spans="1:6" ht="27" customHeight="1">
      <c r="A58" s="93" t="s">
        <v>82</v>
      </c>
      <c r="B58" s="89" t="s">
        <v>390</v>
      </c>
      <c r="C58" s="90">
        <v>800</v>
      </c>
      <c r="D58" s="41">
        <v>203756.66</v>
      </c>
      <c r="E58" s="53"/>
      <c r="F58" s="53">
        <f t="shared" si="3"/>
        <v>203756.66</v>
      </c>
    </row>
    <row r="59" spans="1:6" ht="38.25" customHeight="1">
      <c r="A59" s="93" t="s">
        <v>135</v>
      </c>
      <c r="B59" s="89" t="s">
        <v>391</v>
      </c>
      <c r="C59" s="90">
        <v>200</v>
      </c>
      <c r="D59" s="41">
        <v>1437219</v>
      </c>
      <c r="E59" s="53">
        <v>-245100</v>
      </c>
      <c r="F59" s="53">
        <f t="shared" si="3"/>
        <v>1192119</v>
      </c>
    </row>
    <row r="60" spans="1:6" ht="28.5" customHeight="1">
      <c r="A60" s="93" t="s">
        <v>136</v>
      </c>
      <c r="B60" s="89" t="s">
        <v>392</v>
      </c>
      <c r="C60" s="90">
        <v>200</v>
      </c>
      <c r="D60" s="41">
        <v>1515400</v>
      </c>
      <c r="E60" s="53"/>
      <c r="F60" s="53">
        <f t="shared" si="3"/>
        <v>1515400</v>
      </c>
    </row>
    <row r="61" spans="1:6" ht="53.25" customHeight="1">
      <c r="A61" s="24" t="s">
        <v>244</v>
      </c>
      <c r="B61" s="89" t="s">
        <v>393</v>
      </c>
      <c r="C61" s="90">
        <v>100</v>
      </c>
      <c r="D61" s="41">
        <v>666352</v>
      </c>
      <c r="E61" s="53"/>
      <c r="F61" s="53">
        <f t="shared" si="3"/>
        <v>666352</v>
      </c>
    </row>
    <row r="62" spans="1:6" ht="51.75" customHeight="1">
      <c r="A62" s="24" t="s">
        <v>245</v>
      </c>
      <c r="B62" s="89" t="s">
        <v>394</v>
      </c>
      <c r="C62" s="90">
        <v>100</v>
      </c>
      <c r="D62" s="41">
        <v>215158</v>
      </c>
      <c r="E62" s="53"/>
      <c r="F62" s="53">
        <f t="shared" si="3"/>
        <v>215158</v>
      </c>
    </row>
    <row r="63" spans="1:6" ht="18.75" customHeight="1">
      <c r="A63" s="93" t="s">
        <v>93</v>
      </c>
      <c r="B63" s="89" t="s">
        <v>395</v>
      </c>
      <c r="C63" s="90"/>
      <c r="D63" s="41">
        <f>D64+D65+D66+D67+D68+D69+D70+D71+D72+D73+D74+D75+D76+D77+D78</f>
        <v>45414490.359999999</v>
      </c>
      <c r="E63" s="177">
        <f t="shared" ref="E63:F63" si="4">E64+E65+E66+E67+E68+E69+E70+E71+E72+E73+E74+E75+E76+E77+E78</f>
        <v>-58057.47000000003</v>
      </c>
      <c r="F63" s="177">
        <f t="shared" si="4"/>
        <v>45356432.889999993</v>
      </c>
    </row>
    <row r="64" spans="1:6" ht="68.25" customHeight="1">
      <c r="A64" s="93" t="s">
        <v>83</v>
      </c>
      <c r="B64" s="89" t="s">
        <v>396</v>
      </c>
      <c r="C64" s="90">
        <v>100</v>
      </c>
      <c r="D64" s="41">
        <v>905600</v>
      </c>
      <c r="E64" s="53">
        <v>8936.93</v>
      </c>
      <c r="F64" s="53">
        <f t="shared" ref="F64:F78" si="5">D64+E64</f>
        <v>914536.93</v>
      </c>
    </row>
    <row r="65" spans="1:6" ht="43.5" customHeight="1">
      <c r="A65" s="25" t="s">
        <v>137</v>
      </c>
      <c r="B65" s="89" t="s">
        <v>396</v>
      </c>
      <c r="C65" s="90">
        <v>200</v>
      </c>
      <c r="D65" s="41">
        <v>10119814.949999999</v>
      </c>
      <c r="E65" s="53">
        <v>-78108.28</v>
      </c>
      <c r="F65" s="53">
        <f t="shared" si="5"/>
        <v>10041706.67</v>
      </c>
    </row>
    <row r="66" spans="1:6" ht="54" customHeight="1">
      <c r="A66" s="25" t="s">
        <v>84</v>
      </c>
      <c r="B66" s="89" t="s">
        <v>396</v>
      </c>
      <c r="C66" s="90">
        <v>600</v>
      </c>
      <c r="D66" s="41">
        <v>18623000.550000001</v>
      </c>
      <c r="E66" s="53">
        <v>164606.60999999999</v>
      </c>
      <c r="F66" s="53">
        <f t="shared" si="5"/>
        <v>18787607.16</v>
      </c>
    </row>
    <row r="67" spans="1:6" ht="39" customHeight="1">
      <c r="A67" s="25" t="s">
        <v>85</v>
      </c>
      <c r="B67" s="89" t="s">
        <v>396</v>
      </c>
      <c r="C67" s="90">
        <v>800</v>
      </c>
      <c r="D67" s="41">
        <v>373926.53</v>
      </c>
      <c r="E67" s="53"/>
      <c r="F67" s="53">
        <f t="shared" si="5"/>
        <v>373926.53</v>
      </c>
    </row>
    <row r="68" spans="1:6" ht="54.75" customHeight="1">
      <c r="A68" s="93" t="s">
        <v>86</v>
      </c>
      <c r="B68" s="89" t="s">
        <v>397</v>
      </c>
      <c r="C68" s="90">
        <v>100</v>
      </c>
      <c r="D68" s="41">
        <v>6762900</v>
      </c>
      <c r="E68" s="53">
        <v>51458.080000000002</v>
      </c>
      <c r="F68" s="53">
        <f t="shared" si="5"/>
        <v>6814358.0800000001</v>
      </c>
    </row>
    <row r="69" spans="1:6" ht="30" customHeight="1">
      <c r="A69" s="25" t="s">
        <v>138</v>
      </c>
      <c r="B69" s="89" t="s">
        <v>397</v>
      </c>
      <c r="C69" s="90">
        <v>200</v>
      </c>
      <c r="D69" s="41">
        <v>1632900</v>
      </c>
      <c r="E69" s="53">
        <v>13949.19</v>
      </c>
      <c r="F69" s="53">
        <f t="shared" si="5"/>
        <v>1646849.19</v>
      </c>
    </row>
    <row r="70" spans="1:6" ht="19.5" customHeight="1">
      <c r="A70" s="25" t="s">
        <v>87</v>
      </c>
      <c r="B70" s="89" t="s">
        <v>397</v>
      </c>
      <c r="C70" s="90">
        <v>800</v>
      </c>
      <c r="D70" s="41">
        <v>5800</v>
      </c>
      <c r="E70" s="53"/>
      <c r="F70" s="53">
        <f t="shared" si="5"/>
        <v>5800</v>
      </c>
    </row>
    <row r="71" spans="1:6" ht="38.25" customHeight="1">
      <c r="A71" s="93" t="s">
        <v>135</v>
      </c>
      <c r="B71" s="89" t="s">
        <v>398</v>
      </c>
      <c r="C71" s="90">
        <v>200</v>
      </c>
      <c r="D71" s="41">
        <v>813078</v>
      </c>
      <c r="E71" s="53">
        <v>-218900</v>
      </c>
      <c r="F71" s="53">
        <f t="shared" si="5"/>
        <v>594178</v>
      </c>
    </row>
    <row r="72" spans="1:6" ht="27.75" customHeight="1">
      <c r="A72" s="93" t="s">
        <v>136</v>
      </c>
      <c r="B72" s="89" t="s">
        <v>399</v>
      </c>
      <c r="C72" s="90">
        <v>200</v>
      </c>
      <c r="D72" s="41">
        <v>698493.33</v>
      </c>
      <c r="E72" s="53"/>
      <c r="F72" s="53">
        <f t="shared" si="5"/>
        <v>698493.33</v>
      </c>
    </row>
    <row r="73" spans="1:6" ht="54" customHeight="1">
      <c r="A73" s="24" t="s">
        <v>244</v>
      </c>
      <c r="B73" s="89" t="s">
        <v>400</v>
      </c>
      <c r="C73" s="90">
        <v>100</v>
      </c>
      <c r="D73" s="41">
        <v>299268</v>
      </c>
      <c r="E73" s="53"/>
      <c r="F73" s="53">
        <f t="shared" si="5"/>
        <v>299268</v>
      </c>
    </row>
    <row r="74" spans="1:6" ht="56.25" customHeight="1">
      <c r="A74" s="24" t="s">
        <v>245</v>
      </c>
      <c r="B74" s="89" t="s">
        <v>401</v>
      </c>
      <c r="C74" s="90">
        <v>100</v>
      </c>
      <c r="D74" s="41">
        <v>1039349</v>
      </c>
      <c r="E74" s="53"/>
      <c r="F74" s="53">
        <f t="shared" si="5"/>
        <v>1039349</v>
      </c>
    </row>
    <row r="75" spans="1:6" ht="91.5" customHeight="1">
      <c r="A75" s="24" t="s">
        <v>402</v>
      </c>
      <c r="B75" s="89" t="s">
        <v>403</v>
      </c>
      <c r="C75" s="90">
        <v>100</v>
      </c>
      <c r="D75" s="41">
        <v>0</v>
      </c>
      <c r="E75" s="177"/>
      <c r="F75" s="53">
        <f t="shared" si="5"/>
        <v>0</v>
      </c>
    </row>
    <row r="76" spans="1:6" ht="78" customHeight="1">
      <c r="A76" s="24" t="s">
        <v>404</v>
      </c>
      <c r="B76" s="89" t="s">
        <v>403</v>
      </c>
      <c r="C76" s="90">
        <v>600</v>
      </c>
      <c r="D76" s="41">
        <v>0</v>
      </c>
      <c r="E76" s="177"/>
      <c r="F76" s="53">
        <f t="shared" si="5"/>
        <v>0</v>
      </c>
    </row>
    <row r="77" spans="1:6" ht="78" customHeight="1">
      <c r="A77" s="24" t="s">
        <v>906</v>
      </c>
      <c r="B77" s="175" t="s">
        <v>403</v>
      </c>
      <c r="C77" s="178">
        <v>100</v>
      </c>
      <c r="D77" s="177">
        <v>1328040</v>
      </c>
      <c r="E77" s="177"/>
      <c r="F77" s="179">
        <f t="shared" si="5"/>
        <v>1328040</v>
      </c>
    </row>
    <row r="78" spans="1:6" ht="68.25" customHeight="1">
      <c r="A78" s="24" t="s">
        <v>907</v>
      </c>
      <c r="B78" s="175" t="s">
        <v>403</v>
      </c>
      <c r="C78" s="178">
        <v>600</v>
      </c>
      <c r="D78" s="177">
        <v>2812320</v>
      </c>
      <c r="E78" s="177"/>
      <c r="F78" s="179">
        <f t="shared" si="5"/>
        <v>2812320</v>
      </c>
    </row>
    <row r="79" spans="1:6" ht="30" customHeight="1">
      <c r="A79" s="30" t="s">
        <v>405</v>
      </c>
      <c r="B79" s="23" t="s">
        <v>406</v>
      </c>
      <c r="C79" s="90"/>
      <c r="D79" s="92">
        <f>D80+D83</f>
        <v>69195306</v>
      </c>
      <c r="E79" s="92">
        <f>E80+E83</f>
        <v>682929</v>
      </c>
      <c r="F79" s="92">
        <f>F80+F83</f>
        <v>69878235</v>
      </c>
    </row>
    <row r="80" spans="1:6" ht="20.25" customHeight="1">
      <c r="A80" s="93" t="s">
        <v>92</v>
      </c>
      <c r="B80" s="89" t="s">
        <v>407</v>
      </c>
      <c r="C80" s="90"/>
      <c r="D80" s="41">
        <f>D81+D82</f>
        <v>8759436</v>
      </c>
      <c r="E80" s="229">
        <f t="shared" ref="E80:F80" si="6">E81+E82</f>
        <v>-55221</v>
      </c>
      <c r="F80" s="229">
        <f t="shared" si="6"/>
        <v>8704215</v>
      </c>
    </row>
    <row r="81" spans="1:6" ht="101.25" customHeight="1">
      <c r="A81" s="93" t="s">
        <v>544</v>
      </c>
      <c r="B81" s="89" t="s">
        <v>408</v>
      </c>
      <c r="C81" s="90">
        <v>100</v>
      </c>
      <c r="D81" s="41">
        <v>8708476</v>
      </c>
      <c r="E81" s="53">
        <v>-54857</v>
      </c>
      <c r="F81" s="53">
        <f>D81+E81</f>
        <v>8653619</v>
      </c>
    </row>
    <row r="82" spans="1:6" ht="90.75" customHeight="1">
      <c r="A82" s="93" t="s">
        <v>545</v>
      </c>
      <c r="B82" s="89" t="s">
        <v>408</v>
      </c>
      <c r="C82" s="90">
        <v>200</v>
      </c>
      <c r="D82" s="41">
        <v>50960</v>
      </c>
      <c r="E82" s="53">
        <v>-364</v>
      </c>
      <c r="F82" s="53">
        <f>D82+E82</f>
        <v>50596</v>
      </c>
    </row>
    <row r="83" spans="1:6" ht="21" customHeight="1">
      <c r="A83" s="93" t="s">
        <v>94</v>
      </c>
      <c r="B83" s="89" t="s">
        <v>409</v>
      </c>
      <c r="C83" s="90"/>
      <c r="D83" s="41">
        <f>D84+D85+D86</f>
        <v>60435870</v>
      </c>
      <c r="E83" s="41">
        <f>E84+E85+E86</f>
        <v>738150</v>
      </c>
      <c r="F83" s="41">
        <f>F84+F85+F86</f>
        <v>61174020</v>
      </c>
    </row>
    <row r="84" spans="1:6" ht="129.75" customHeight="1">
      <c r="A84" s="32" t="s">
        <v>410</v>
      </c>
      <c r="B84" s="89" t="s">
        <v>411</v>
      </c>
      <c r="C84" s="90">
        <v>100</v>
      </c>
      <c r="D84" s="41">
        <v>16283195.09</v>
      </c>
      <c r="E84" s="53">
        <v>270655</v>
      </c>
      <c r="F84" s="53">
        <f>D84+E84</f>
        <v>16553850.09</v>
      </c>
    </row>
    <row r="85" spans="1:6" ht="104.25" customHeight="1">
      <c r="A85" s="93" t="s">
        <v>259</v>
      </c>
      <c r="B85" s="89" t="s">
        <v>411</v>
      </c>
      <c r="C85" s="90">
        <v>200</v>
      </c>
      <c r="D85" s="41">
        <v>141087.91</v>
      </c>
      <c r="E85" s="53"/>
      <c r="F85" s="53">
        <f>D85+E85</f>
        <v>141087.91</v>
      </c>
    </row>
    <row r="86" spans="1:6" ht="103.5" customHeight="1">
      <c r="A86" s="25" t="s">
        <v>260</v>
      </c>
      <c r="B86" s="89" t="s">
        <v>411</v>
      </c>
      <c r="C86" s="90">
        <v>600</v>
      </c>
      <c r="D86" s="41">
        <v>44011587</v>
      </c>
      <c r="E86" s="53">
        <v>467495</v>
      </c>
      <c r="F86" s="53">
        <f>D86+E86</f>
        <v>44479082</v>
      </c>
    </row>
    <row r="87" spans="1:6" ht="26.25" customHeight="1">
      <c r="A87" s="30" t="s">
        <v>95</v>
      </c>
      <c r="B87" s="23" t="s">
        <v>412</v>
      </c>
      <c r="C87" s="90"/>
      <c r="D87" s="92">
        <f>D88</f>
        <v>5730586.6900000004</v>
      </c>
      <c r="E87" s="92">
        <f>E88</f>
        <v>255389.57</v>
      </c>
      <c r="F87" s="92">
        <f>F88</f>
        <v>5985976.2600000007</v>
      </c>
    </row>
    <row r="88" spans="1:6" ht="19.5" customHeight="1">
      <c r="A88" s="93" t="s">
        <v>96</v>
      </c>
      <c r="B88" s="89" t="s">
        <v>413</v>
      </c>
      <c r="C88" s="90"/>
      <c r="D88" s="42">
        <f>D89+D90+D91+D92+D95+D96+D97+D93+D94</f>
        <v>5730586.6900000004</v>
      </c>
      <c r="E88" s="42">
        <f>E89+E90+E91+E92+E95+E96+E97+E93+E94</f>
        <v>255389.57</v>
      </c>
      <c r="F88" s="42">
        <f>F89+F90+F91+F92+F95+F96+F97+F93+F94</f>
        <v>5985976.2600000007</v>
      </c>
    </row>
    <row r="89" spans="1:6" ht="53.25" customHeight="1">
      <c r="A89" s="93" t="s">
        <v>97</v>
      </c>
      <c r="B89" s="89" t="s">
        <v>414</v>
      </c>
      <c r="C89" s="90">
        <v>100</v>
      </c>
      <c r="D89" s="41">
        <v>3186460.21</v>
      </c>
      <c r="E89" s="218">
        <v>17923.34</v>
      </c>
      <c r="F89" s="53">
        <f t="shared" ref="F89:F97" si="7">D89+E89</f>
        <v>3204383.55</v>
      </c>
    </row>
    <row r="90" spans="1:6" ht="41.25" customHeight="1">
      <c r="A90" s="93" t="s">
        <v>415</v>
      </c>
      <c r="B90" s="89" t="s">
        <v>414</v>
      </c>
      <c r="C90" s="90">
        <v>200</v>
      </c>
      <c r="D90" s="41">
        <v>1072400</v>
      </c>
      <c r="E90" s="53">
        <v>2800</v>
      </c>
      <c r="F90" s="53">
        <f t="shared" si="7"/>
        <v>1075200</v>
      </c>
    </row>
    <row r="91" spans="1:6" ht="27.75" customHeight="1">
      <c r="A91" s="93" t="s">
        <v>98</v>
      </c>
      <c r="B91" s="89" t="s">
        <v>414</v>
      </c>
      <c r="C91" s="90">
        <v>800</v>
      </c>
      <c r="D91" s="41">
        <v>75602.41</v>
      </c>
      <c r="E91" s="53"/>
      <c r="F91" s="53">
        <f t="shared" si="7"/>
        <v>75602.41</v>
      </c>
    </row>
    <row r="92" spans="1:6" ht="78" customHeight="1">
      <c r="A92" s="93" t="s">
        <v>234</v>
      </c>
      <c r="B92" s="89" t="s">
        <v>416</v>
      </c>
      <c r="C92" s="90">
        <v>100</v>
      </c>
      <c r="D92" s="41">
        <v>3187.56</v>
      </c>
      <c r="E92" s="53">
        <v>1883.58</v>
      </c>
      <c r="F92" s="53">
        <f t="shared" si="7"/>
        <v>5071.1399999999994</v>
      </c>
    </row>
    <row r="93" spans="1:6" ht="90.75" customHeight="1">
      <c r="A93" s="24" t="s">
        <v>417</v>
      </c>
      <c r="B93" s="89" t="s">
        <v>418</v>
      </c>
      <c r="C93" s="90">
        <v>100</v>
      </c>
      <c r="D93" s="41">
        <v>952.23</v>
      </c>
      <c r="E93" s="53">
        <v>777</v>
      </c>
      <c r="F93" s="53">
        <f t="shared" si="7"/>
        <v>1729.23</v>
      </c>
    </row>
    <row r="94" spans="1:6" ht="89.25" customHeight="1">
      <c r="A94" s="93" t="s">
        <v>258</v>
      </c>
      <c r="B94" s="89" t="s">
        <v>419</v>
      </c>
      <c r="C94" s="90">
        <v>100</v>
      </c>
      <c r="D94" s="41">
        <v>94269.96</v>
      </c>
      <c r="E94" s="53">
        <v>76924.27</v>
      </c>
      <c r="F94" s="53">
        <f t="shared" si="7"/>
        <v>171194.23</v>
      </c>
    </row>
    <row r="95" spans="1:6" ht="80.25" customHeight="1">
      <c r="A95" s="93" t="s">
        <v>235</v>
      </c>
      <c r="B95" s="89" t="s">
        <v>420</v>
      </c>
      <c r="C95" s="90">
        <v>100</v>
      </c>
      <c r="D95" s="41">
        <v>262442.32</v>
      </c>
      <c r="E95" s="53">
        <v>155081.38</v>
      </c>
      <c r="F95" s="53">
        <f t="shared" si="7"/>
        <v>417523.7</v>
      </c>
    </row>
    <row r="96" spans="1:6" ht="52.5" customHeight="1">
      <c r="A96" s="24" t="s">
        <v>244</v>
      </c>
      <c r="B96" s="89" t="s">
        <v>421</v>
      </c>
      <c r="C96" s="90">
        <v>100</v>
      </c>
      <c r="D96" s="41">
        <v>483493</v>
      </c>
      <c r="E96" s="53"/>
      <c r="F96" s="53">
        <f t="shared" si="7"/>
        <v>483493</v>
      </c>
    </row>
    <row r="97" spans="1:6" ht="54" customHeight="1">
      <c r="A97" s="24" t="s">
        <v>245</v>
      </c>
      <c r="B97" s="89" t="s">
        <v>422</v>
      </c>
      <c r="C97" s="90">
        <v>100</v>
      </c>
      <c r="D97" s="41">
        <v>551779</v>
      </c>
      <c r="E97" s="53"/>
      <c r="F97" s="53">
        <f t="shared" si="7"/>
        <v>551779</v>
      </c>
    </row>
    <row r="98" spans="1:6" ht="17.25" customHeight="1">
      <c r="A98" s="30" t="s">
        <v>99</v>
      </c>
      <c r="B98" s="23" t="s">
        <v>423</v>
      </c>
      <c r="C98" s="90"/>
      <c r="D98" s="92">
        <f>D99</f>
        <v>736890</v>
      </c>
      <c r="E98" s="92">
        <f>E99</f>
        <v>0</v>
      </c>
      <c r="F98" s="92">
        <f>F99</f>
        <v>736890</v>
      </c>
    </row>
    <row r="99" spans="1:6" ht="18" customHeight="1">
      <c r="A99" s="93" t="s">
        <v>100</v>
      </c>
      <c r="B99" s="89" t="s">
        <v>424</v>
      </c>
      <c r="C99" s="90"/>
      <c r="D99" s="41">
        <f>D100+D101+D102</f>
        <v>736890</v>
      </c>
      <c r="E99" s="41">
        <f>E100+E101+E102</f>
        <v>0</v>
      </c>
      <c r="F99" s="41">
        <f>F100+F101+F102</f>
        <v>736890</v>
      </c>
    </row>
    <row r="100" spans="1:6" ht="54" customHeight="1">
      <c r="A100" s="93" t="s">
        <v>425</v>
      </c>
      <c r="B100" s="89" t="s">
        <v>426</v>
      </c>
      <c r="C100" s="90">
        <v>600</v>
      </c>
      <c r="D100" s="41">
        <v>25410</v>
      </c>
      <c r="E100" s="53"/>
      <c r="F100" s="53">
        <f>D100+E100</f>
        <v>25410</v>
      </c>
    </row>
    <row r="101" spans="1:6" ht="39.75" customHeight="1">
      <c r="A101" s="26" t="s">
        <v>153</v>
      </c>
      <c r="B101" s="89" t="s">
        <v>427</v>
      </c>
      <c r="C101" s="90">
        <v>200</v>
      </c>
      <c r="D101" s="41">
        <v>215985</v>
      </c>
      <c r="E101" s="53"/>
      <c r="F101" s="53">
        <f>D101+E101</f>
        <v>215985</v>
      </c>
    </row>
    <row r="102" spans="1:6" ht="39" customHeight="1">
      <c r="A102" s="26" t="s">
        <v>154</v>
      </c>
      <c r="B102" s="89" t="s">
        <v>427</v>
      </c>
      <c r="C102" s="90">
        <v>600</v>
      </c>
      <c r="D102" s="41">
        <v>495495</v>
      </c>
      <c r="E102" s="53"/>
      <c r="F102" s="53">
        <f>D102+E102</f>
        <v>495495</v>
      </c>
    </row>
    <row r="103" spans="1:6" ht="18" customHeight="1">
      <c r="A103" s="91" t="s">
        <v>252</v>
      </c>
      <c r="B103" s="23" t="s">
        <v>428</v>
      </c>
      <c r="C103" s="94"/>
      <c r="D103" s="92">
        <f>D104</f>
        <v>270000</v>
      </c>
      <c r="E103" s="92">
        <f>E104</f>
        <v>0</v>
      </c>
      <c r="F103" s="92">
        <f>F104</f>
        <v>270000</v>
      </c>
    </row>
    <row r="104" spans="1:6" ht="20.25" customHeight="1">
      <c r="A104" s="93" t="s">
        <v>88</v>
      </c>
      <c r="B104" s="89" t="s">
        <v>429</v>
      </c>
      <c r="C104" s="94"/>
      <c r="D104" s="41">
        <f>D105+D106+D107</f>
        <v>270000</v>
      </c>
      <c r="E104" s="41">
        <f>E105+E106+E107</f>
        <v>0</v>
      </c>
      <c r="F104" s="41">
        <f>F105+F106+F107</f>
        <v>270000</v>
      </c>
    </row>
    <row r="105" spans="1:6" ht="52.5" customHeight="1">
      <c r="A105" s="93" t="s">
        <v>579</v>
      </c>
      <c r="B105" s="89" t="s">
        <v>503</v>
      </c>
      <c r="C105" s="90">
        <v>300</v>
      </c>
      <c r="D105" s="41">
        <v>21000</v>
      </c>
      <c r="E105" s="53"/>
      <c r="F105" s="53">
        <f>D105+E105</f>
        <v>21000</v>
      </c>
    </row>
    <row r="106" spans="1:6" ht="29.25" customHeight="1">
      <c r="A106" s="93" t="s">
        <v>580</v>
      </c>
      <c r="B106" s="89" t="s">
        <v>504</v>
      </c>
      <c r="C106" s="90">
        <v>300</v>
      </c>
      <c r="D106" s="41">
        <v>144000</v>
      </c>
      <c r="E106" s="53"/>
      <c r="F106" s="53">
        <f>D106+E106</f>
        <v>144000</v>
      </c>
    </row>
    <row r="107" spans="1:6" ht="27" customHeight="1">
      <c r="A107" s="93" t="s">
        <v>581</v>
      </c>
      <c r="B107" s="89" t="s">
        <v>505</v>
      </c>
      <c r="C107" s="90">
        <v>300</v>
      </c>
      <c r="D107" s="41">
        <v>105000</v>
      </c>
      <c r="E107" s="53"/>
      <c r="F107" s="53">
        <f>D107+E107</f>
        <v>105000</v>
      </c>
    </row>
    <row r="108" spans="1:6" ht="37.5" customHeight="1">
      <c r="A108" s="91" t="s">
        <v>197</v>
      </c>
      <c r="B108" s="23" t="s">
        <v>430</v>
      </c>
      <c r="C108" s="90"/>
      <c r="D108" s="92">
        <f>D109</f>
        <v>144728.84</v>
      </c>
      <c r="E108" s="92">
        <f>E109</f>
        <v>130508.5</v>
      </c>
      <c r="F108" s="92">
        <f>F109</f>
        <v>275237.33999999997</v>
      </c>
    </row>
    <row r="109" spans="1:6" ht="22.5" customHeight="1">
      <c r="A109" s="93" t="s">
        <v>88</v>
      </c>
      <c r="B109" s="89" t="s">
        <v>431</v>
      </c>
      <c r="C109" s="90"/>
      <c r="D109" s="41">
        <f>D110+D111+D112</f>
        <v>144728.84</v>
      </c>
      <c r="E109" s="216">
        <f t="shared" ref="E109:F109" si="8">E110+E111+E112</f>
        <v>130508.5</v>
      </c>
      <c r="F109" s="216">
        <f t="shared" si="8"/>
        <v>275237.33999999997</v>
      </c>
    </row>
    <row r="110" spans="1:6" ht="39.75" customHeight="1">
      <c r="A110" s="93" t="s">
        <v>236</v>
      </c>
      <c r="B110" s="89" t="s">
        <v>582</v>
      </c>
      <c r="C110" s="90">
        <v>200</v>
      </c>
      <c r="D110" s="41">
        <v>135728.84</v>
      </c>
      <c r="E110" s="53"/>
      <c r="F110" s="53">
        <f>D110+E110</f>
        <v>135728.84</v>
      </c>
    </row>
    <row r="111" spans="1:6" ht="52.5" customHeight="1">
      <c r="A111" s="93" t="s">
        <v>596</v>
      </c>
      <c r="B111" s="89" t="s">
        <v>583</v>
      </c>
      <c r="C111" s="90">
        <v>300</v>
      </c>
      <c r="D111" s="41">
        <v>9000</v>
      </c>
      <c r="E111" s="53"/>
      <c r="F111" s="53">
        <f>D111+E111</f>
        <v>9000</v>
      </c>
    </row>
    <row r="112" spans="1:6" ht="52.5" customHeight="1">
      <c r="A112" s="219" t="s">
        <v>929</v>
      </c>
      <c r="B112" s="215" t="s">
        <v>928</v>
      </c>
      <c r="C112" s="217">
        <v>200</v>
      </c>
      <c r="D112" s="216"/>
      <c r="E112" s="218">
        <v>130508.5</v>
      </c>
      <c r="F112" s="218">
        <f>D112+E112</f>
        <v>130508.5</v>
      </c>
    </row>
    <row r="113" spans="1:6" ht="27.75" customHeight="1">
      <c r="A113" s="93" t="s">
        <v>432</v>
      </c>
      <c r="B113" s="23" t="s">
        <v>433</v>
      </c>
      <c r="C113" s="90"/>
      <c r="D113" s="92">
        <f>D114+D132+D141</f>
        <v>13697517.000000002</v>
      </c>
      <c r="E113" s="92">
        <f>E114+E132+E141</f>
        <v>39877</v>
      </c>
      <c r="F113" s="92">
        <f>F114+F132+F141</f>
        <v>13737394.000000002</v>
      </c>
    </row>
    <row r="114" spans="1:6" ht="19.5" customHeight="1">
      <c r="A114" s="31" t="s">
        <v>434</v>
      </c>
      <c r="B114" s="89" t="s">
        <v>435</v>
      </c>
      <c r="C114" s="90"/>
      <c r="D114" s="41">
        <f>D115+D120+D122+D127</f>
        <v>11400169.000000002</v>
      </c>
      <c r="E114" s="41">
        <f>E115+E120+E122+E127</f>
        <v>0</v>
      </c>
      <c r="F114" s="41">
        <f>F115+F120+F122+F127</f>
        <v>11400169.000000002</v>
      </c>
    </row>
    <row r="115" spans="1:6" ht="18" customHeight="1">
      <c r="A115" s="93" t="s">
        <v>104</v>
      </c>
      <c r="B115" s="89" t="s">
        <v>436</v>
      </c>
      <c r="C115" s="90"/>
      <c r="D115" s="41">
        <f>D116+D117+D118+D119</f>
        <v>5536836.9400000004</v>
      </c>
      <c r="E115" s="41">
        <f>E116+E117+E118+E119</f>
        <v>0</v>
      </c>
      <c r="F115" s="41">
        <f>F116+F117+F118+F119</f>
        <v>5536836.9400000004</v>
      </c>
    </row>
    <row r="116" spans="1:6" ht="67.5" customHeight="1">
      <c r="A116" s="93" t="s">
        <v>102</v>
      </c>
      <c r="B116" s="89" t="s">
        <v>437</v>
      </c>
      <c r="C116" s="90">
        <v>100</v>
      </c>
      <c r="D116" s="41">
        <v>2757387</v>
      </c>
      <c r="E116" s="53"/>
      <c r="F116" s="53">
        <f>D116+E116</f>
        <v>2757387</v>
      </c>
    </row>
    <row r="117" spans="1:6" ht="42" customHeight="1">
      <c r="A117" s="93" t="s">
        <v>139</v>
      </c>
      <c r="B117" s="89" t="s">
        <v>437</v>
      </c>
      <c r="C117" s="90">
        <v>200</v>
      </c>
      <c r="D117" s="41">
        <v>2698104</v>
      </c>
      <c r="E117" s="53"/>
      <c r="F117" s="53">
        <f>D117+E117</f>
        <v>2698104</v>
      </c>
    </row>
    <row r="118" spans="1:6" ht="28.5" customHeight="1">
      <c r="A118" s="93" t="s">
        <v>103</v>
      </c>
      <c r="B118" s="89" t="s">
        <v>437</v>
      </c>
      <c r="C118" s="90">
        <v>800</v>
      </c>
      <c r="D118" s="41">
        <v>49845.94</v>
      </c>
      <c r="E118" s="53"/>
      <c r="F118" s="53">
        <f>D118+E118</f>
        <v>49845.94</v>
      </c>
    </row>
    <row r="119" spans="1:6" ht="30" customHeight="1">
      <c r="A119" s="93" t="s">
        <v>140</v>
      </c>
      <c r="B119" s="89" t="s">
        <v>438</v>
      </c>
      <c r="C119" s="90">
        <v>200</v>
      </c>
      <c r="D119" s="41">
        <v>31500</v>
      </c>
      <c r="E119" s="53"/>
      <c r="F119" s="53">
        <f>D119+E119</f>
        <v>31500</v>
      </c>
    </row>
    <row r="120" spans="1:6" ht="27" customHeight="1">
      <c r="A120" s="93" t="s">
        <v>105</v>
      </c>
      <c r="B120" s="89" t="s">
        <v>439</v>
      </c>
      <c r="C120" s="90"/>
      <c r="D120" s="41">
        <f>D121</f>
        <v>1250000</v>
      </c>
      <c r="E120" s="41">
        <f>E121</f>
        <v>0</v>
      </c>
      <c r="F120" s="41">
        <f>F121</f>
        <v>1250000</v>
      </c>
    </row>
    <row r="121" spans="1:6" ht="39.75" customHeight="1">
      <c r="A121" s="93" t="s">
        <v>141</v>
      </c>
      <c r="B121" s="89" t="s">
        <v>440</v>
      </c>
      <c r="C121" s="90">
        <v>200</v>
      </c>
      <c r="D121" s="41">
        <v>1250000</v>
      </c>
      <c r="E121" s="53"/>
      <c r="F121" s="53">
        <f>D121+E121</f>
        <v>1250000</v>
      </c>
    </row>
    <row r="122" spans="1:6" ht="25.5" customHeight="1">
      <c r="A122" s="93" t="s">
        <v>106</v>
      </c>
      <c r="B122" s="89" t="s">
        <v>441</v>
      </c>
      <c r="C122" s="90"/>
      <c r="D122" s="41">
        <f>D123+D124+D125+D126</f>
        <v>2944938</v>
      </c>
      <c r="E122" s="41">
        <f>E123+E124+E125+E126</f>
        <v>0</v>
      </c>
      <c r="F122" s="41">
        <f>F123+F124+F125+F126</f>
        <v>2944938</v>
      </c>
    </row>
    <row r="123" spans="1:6" ht="75" customHeight="1">
      <c r="A123" s="19" t="s">
        <v>442</v>
      </c>
      <c r="B123" s="89" t="s">
        <v>443</v>
      </c>
      <c r="C123" s="90">
        <v>100</v>
      </c>
      <c r="D123" s="41">
        <v>2204490</v>
      </c>
      <c r="E123" s="53"/>
      <c r="F123" s="53">
        <f>D123+E123</f>
        <v>2204490</v>
      </c>
    </row>
    <row r="124" spans="1:6" ht="66.75" customHeight="1">
      <c r="A124" s="93" t="s">
        <v>226</v>
      </c>
      <c r="B124" s="89" t="s">
        <v>444</v>
      </c>
      <c r="C124" s="90">
        <v>100</v>
      </c>
      <c r="D124" s="41">
        <v>244943</v>
      </c>
      <c r="E124" s="53"/>
      <c r="F124" s="53">
        <f>D124+E124</f>
        <v>244943</v>
      </c>
    </row>
    <row r="125" spans="1:6" ht="51.75" customHeight="1">
      <c r="A125" s="24" t="s">
        <v>244</v>
      </c>
      <c r="B125" s="89" t="s">
        <v>445</v>
      </c>
      <c r="C125" s="90">
        <v>100</v>
      </c>
      <c r="D125" s="41">
        <v>306228</v>
      </c>
      <c r="E125" s="53"/>
      <c r="F125" s="53">
        <f>D125+E125</f>
        <v>306228</v>
      </c>
    </row>
    <row r="126" spans="1:6" ht="51.75" customHeight="1">
      <c r="A126" s="24" t="s">
        <v>245</v>
      </c>
      <c r="B126" s="89" t="s">
        <v>446</v>
      </c>
      <c r="C126" s="90">
        <v>100</v>
      </c>
      <c r="D126" s="41">
        <v>189277</v>
      </c>
      <c r="E126" s="53"/>
      <c r="F126" s="53">
        <f>D126+E126</f>
        <v>189277</v>
      </c>
    </row>
    <row r="127" spans="1:6" ht="21" customHeight="1">
      <c r="A127" s="93" t="s">
        <v>159</v>
      </c>
      <c r="B127" s="89" t="s">
        <v>447</v>
      </c>
      <c r="C127" s="90"/>
      <c r="D127" s="41">
        <f>D128+D129+D130+D131</f>
        <v>1668394.06</v>
      </c>
      <c r="E127" s="229">
        <f t="shared" ref="E127:F127" si="9">E128+E129+E130+E131</f>
        <v>0</v>
      </c>
      <c r="F127" s="229">
        <f t="shared" si="9"/>
        <v>1668394.06</v>
      </c>
    </row>
    <row r="128" spans="1:6" ht="68.25" customHeight="1">
      <c r="A128" s="93" t="s">
        <v>225</v>
      </c>
      <c r="B128" s="89" t="s">
        <v>506</v>
      </c>
      <c r="C128" s="90">
        <v>100</v>
      </c>
      <c r="D128" s="41">
        <v>1081100</v>
      </c>
      <c r="E128" s="53">
        <v>-286.52999999999997</v>
      </c>
      <c r="F128" s="53">
        <f>D128+E128</f>
        <v>1080813.47</v>
      </c>
    </row>
    <row r="129" spans="1:6" ht="51" customHeight="1">
      <c r="A129" s="233" t="s">
        <v>934</v>
      </c>
      <c r="B129" s="227" t="s">
        <v>935</v>
      </c>
      <c r="C129" s="230">
        <v>200</v>
      </c>
      <c r="D129" s="229"/>
      <c r="E129" s="231">
        <v>286.52999999999997</v>
      </c>
      <c r="F129" s="231">
        <f>D129+E129</f>
        <v>286.52999999999997</v>
      </c>
    </row>
    <row r="130" spans="1:6" ht="51.75" customHeight="1">
      <c r="A130" s="233" t="s">
        <v>934</v>
      </c>
      <c r="B130" s="89" t="s">
        <v>506</v>
      </c>
      <c r="C130" s="90">
        <v>200</v>
      </c>
      <c r="D130" s="41">
        <v>348887.06</v>
      </c>
      <c r="E130" s="53"/>
      <c r="F130" s="53">
        <f>D130+E130</f>
        <v>348887.06</v>
      </c>
    </row>
    <row r="131" spans="1:6" ht="40.5" customHeight="1">
      <c r="A131" s="93" t="s">
        <v>558</v>
      </c>
      <c r="B131" s="89" t="s">
        <v>559</v>
      </c>
      <c r="C131" s="90">
        <v>500</v>
      </c>
      <c r="D131" s="41">
        <v>238407</v>
      </c>
      <c r="E131" s="53"/>
      <c r="F131" s="53">
        <f>D131+E131</f>
        <v>238407</v>
      </c>
    </row>
    <row r="132" spans="1:6" ht="27" customHeight="1">
      <c r="A132" s="30" t="s">
        <v>107</v>
      </c>
      <c r="B132" s="23" t="s">
        <v>448</v>
      </c>
      <c r="C132" s="90"/>
      <c r="D132" s="92">
        <f>D133</f>
        <v>2047348</v>
      </c>
      <c r="E132" s="92">
        <f>E133</f>
        <v>39877</v>
      </c>
      <c r="F132" s="92">
        <f>F133</f>
        <v>2087225</v>
      </c>
    </row>
    <row r="133" spans="1:6" ht="18.75" customHeight="1">
      <c r="A133" s="93" t="s">
        <v>96</v>
      </c>
      <c r="B133" s="89" t="s">
        <v>449</v>
      </c>
      <c r="C133" s="90"/>
      <c r="D133" s="41">
        <f>D134+D135+D136+D137+D138+D139+D140</f>
        <v>2047348</v>
      </c>
      <c r="E133" s="41">
        <f>E134+E135+E136+E137+E138+E139+E140</f>
        <v>39877</v>
      </c>
      <c r="F133" s="41">
        <f>F134+F135+F136+F137+F138+F139+F140</f>
        <v>2087225</v>
      </c>
    </row>
    <row r="134" spans="1:6" ht="65.25" customHeight="1">
      <c r="A134" s="93" t="s">
        <v>108</v>
      </c>
      <c r="B134" s="89" t="s">
        <v>450</v>
      </c>
      <c r="C134" s="90">
        <v>100</v>
      </c>
      <c r="D134" s="41">
        <v>1356145.11</v>
      </c>
      <c r="E134" s="53">
        <v>8731.44</v>
      </c>
      <c r="F134" s="53">
        <f t="shared" ref="F134:F140" si="10">D134+E134</f>
        <v>1364876.55</v>
      </c>
    </row>
    <row r="135" spans="1:6" ht="37.5" customHeight="1">
      <c r="A135" s="93" t="s">
        <v>142</v>
      </c>
      <c r="B135" s="89" t="s">
        <v>450</v>
      </c>
      <c r="C135" s="90">
        <v>200</v>
      </c>
      <c r="D135" s="41">
        <v>78534</v>
      </c>
      <c r="E135" s="53"/>
      <c r="F135" s="53">
        <f t="shared" si="10"/>
        <v>78534</v>
      </c>
    </row>
    <row r="136" spans="1:6" ht="36.75" customHeight="1">
      <c r="A136" s="93" t="s">
        <v>109</v>
      </c>
      <c r="B136" s="89" t="s">
        <v>450</v>
      </c>
      <c r="C136" s="90">
        <v>800</v>
      </c>
      <c r="D136" s="41"/>
      <c r="E136" s="53"/>
      <c r="F136" s="53">
        <f t="shared" si="10"/>
        <v>0</v>
      </c>
    </row>
    <row r="137" spans="1:6" ht="79.5" customHeight="1">
      <c r="A137" s="19" t="s">
        <v>231</v>
      </c>
      <c r="B137" s="21" t="s">
        <v>451</v>
      </c>
      <c r="C137" s="90">
        <v>100</v>
      </c>
      <c r="D137" s="41">
        <v>42454.89</v>
      </c>
      <c r="E137" s="53">
        <v>3114.56</v>
      </c>
      <c r="F137" s="53">
        <f t="shared" si="10"/>
        <v>45569.45</v>
      </c>
    </row>
    <row r="138" spans="1:6" ht="76.5" customHeight="1">
      <c r="A138" s="19" t="s">
        <v>257</v>
      </c>
      <c r="B138" s="89" t="s">
        <v>452</v>
      </c>
      <c r="C138" s="90">
        <v>100</v>
      </c>
      <c r="D138" s="41">
        <v>382094</v>
      </c>
      <c r="E138" s="53">
        <v>28031</v>
      </c>
      <c r="F138" s="53">
        <f t="shared" si="10"/>
        <v>410125</v>
      </c>
    </row>
    <row r="139" spans="1:6" ht="50.25" customHeight="1">
      <c r="A139" s="24" t="s">
        <v>244</v>
      </c>
      <c r="B139" s="89" t="s">
        <v>453</v>
      </c>
      <c r="C139" s="90">
        <v>100</v>
      </c>
      <c r="D139" s="41">
        <v>110539</v>
      </c>
      <c r="E139" s="53"/>
      <c r="F139" s="53">
        <f t="shared" si="10"/>
        <v>110539</v>
      </c>
    </row>
    <row r="140" spans="1:6" ht="54" customHeight="1">
      <c r="A140" s="24" t="s">
        <v>245</v>
      </c>
      <c r="B140" s="89" t="s">
        <v>454</v>
      </c>
      <c r="C140" s="90">
        <v>100</v>
      </c>
      <c r="D140" s="41">
        <v>77581</v>
      </c>
      <c r="E140" s="53"/>
      <c r="F140" s="53">
        <f t="shared" si="10"/>
        <v>77581</v>
      </c>
    </row>
    <row r="141" spans="1:6" ht="24.75" customHeight="1">
      <c r="A141" s="22" t="s">
        <v>455</v>
      </c>
      <c r="B141" s="28">
        <v>2240000000</v>
      </c>
      <c r="C141" s="94"/>
      <c r="D141" s="92">
        <f t="shared" ref="D141:F142" si="11">D142</f>
        <v>250000</v>
      </c>
      <c r="E141" s="92">
        <f t="shared" si="11"/>
        <v>0</v>
      </c>
      <c r="F141" s="92">
        <f t="shared" si="11"/>
        <v>250000</v>
      </c>
    </row>
    <row r="142" spans="1:6" ht="23.25" customHeight="1">
      <c r="A142" s="19" t="s">
        <v>456</v>
      </c>
      <c r="B142" s="8">
        <v>2240100000</v>
      </c>
      <c r="C142" s="90"/>
      <c r="D142" s="41">
        <f t="shared" si="11"/>
        <v>250000</v>
      </c>
      <c r="E142" s="41">
        <f t="shared" si="11"/>
        <v>0</v>
      </c>
      <c r="F142" s="41">
        <f t="shared" si="11"/>
        <v>250000</v>
      </c>
    </row>
    <row r="143" spans="1:6" ht="24" customHeight="1">
      <c r="A143" s="19" t="s">
        <v>457</v>
      </c>
      <c r="B143" s="8">
        <v>2240100230</v>
      </c>
      <c r="C143" s="90">
        <v>200</v>
      </c>
      <c r="D143" s="41">
        <v>250000</v>
      </c>
      <c r="E143" s="53"/>
      <c r="F143" s="53">
        <f>D143+E143</f>
        <v>250000</v>
      </c>
    </row>
    <row r="144" spans="1:6" ht="29.25" customHeight="1">
      <c r="A144" s="91" t="s">
        <v>12</v>
      </c>
      <c r="B144" s="23" t="s">
        <v>268</v>
      </c>
      <c r="C144" s="90"/>
      <c r="D144" s="92">
        <f>D145+D149</f>
        <v>530000</v>
      </c>
      <c r="E144" s="92">
        <f>E145+E149</f>
        <v>0</v>
      </c>
      <c r="F144" s="92">
        <f>F145+F149</f>
        <v>530000</v>
      </c>
    </row>
    <row r="145" spans="1:6" ht="40.5" customHeight="1">
      <c r="A145" s="31" t="s">
        <v>458</v>
      </c>
      <c r="B145" s="89" t="s">
        <v>269</v>
      </c>
      <c r="C145" s="32"/>
      <c r="D145" s="41">
        <f>D146</f>
        <v>330000</v>
      </c>
      <c r="E145" s="101">
        <f>E146</f>
        <v>0</v>
      </c>
      <c r="F145" s="101">
        <f>F146</f>
        <v>330000</v>
      </c>
    </row>
    <row r="146" spans="1:6" ht="27.75" customHeight="1">
      <c r="A146" s="93" t="s">
        <v>110</v>
      </c>
      <c r="B146" s="89" t="s">
        <v>270</v>
      </c>
      <c r="C146" s="32"/>
      <c r="D146" s="41">
        <f>D148+D147</f>
        <v>330000</v>
      </c>
      <c r="E146" s="101">
        <f>E148+E147</f>
        <v>0</v>
      </c>
      <c r="F146" s="101">
        <f>F148+F147</f>
        <v>330000</v>
      </c>
    </row>
    <row r="147" spans="1:6" ht="51.75" customHeight="1">
      <c r="A147" s="103" t="s">
        <v>648</v>
      </c>
      <c r="B147" s="100" t="s">
        <v>271</v>
      </c>
      <c r="C147" s="102">
        <v>100</v>
      </c>
      <c r="D147" s="101">
        <v>19000</v>
      </c>
      <c r="E147" s="101"/>
      <c r="F147" s="101">
        <f>D147+E147</f>
        <v>19000</v>
      </c>
    </row>
    <row r="148" spans="1:6" ht="39.75" customHeight="1">
      <c r="A148" s="93" t="s">
        <v>459</v>
      </c>
      <c r="B148" s="89" t="s">
        <v>271</v>
      </c>
      <c r="C148" s="90">
        <v>200</v>
      </c>
      <c r="D148" s="41">
        <v>311000</v>
      </c>
      <c r="E148" s="53"/>
      <c r="F148" s="53">
        <f>D148+E148</f>
        <v>311000</v>
      </c>
    </row>
    <row r="149" spans="1:6" ht="20.25" customHeight="1">
      <c r="A149" s="93" t="s">
        <v>246</v>
      </c>
      <c r="B149" s="89" t="s">
        <v>272</v>
      </c>
      <c r="C149" s="90"/>
      <c r="D149" s="41">
        <f t="shared" ref="D149:F150" si="12">D150</f>
        <v>200000</v>
      </c>
      <c r="E149" s="41">
        <f t="shared" si="12"/>
        <v>0</v>
      </c>
      <c r="F149" s="41">
        <f t="shared" si="12"/>
        <v>200000</v>
      </c>
    </row>
    <row r="150" spans="1:6" ht="19.5" customHeight="1">
      <c r="A150" s="93" t="s">
        <v>247</v>
      </c>
      <c r="B150" s="89" t="s">
        <v>273</v>
      </c>
      <c r="C150" s="90"/>
      <c r="D150" s="41">
        <f t="shared" si="12"/>
        <v>200000</v>
      </c>
      <c r="E150" s="41">
        <f t="shared" si="12"/>
        <v>0</v>
      </c>
      <c r="F150" s="41">
        <f t="shared" si="12"/>
        <v>200000</v>
      </c>
    </row>
    <row r="151" spans="1:6" ht="51.75" customHeight="1">
      <c r="A151" s="103" t="s">
        <v>254</v>
      </c>
      <c r="B151" s="89" t="s">
        <v>507</v>
      </c>
      <c r="C151" s="90">
        <v>100</v>
      </c>
      <c r="D151" s="41">
        <v>200000</v>
      </c>
      <c r="E151" s="53"/>
      <c r="F151" s="53">
        <f>D151+E151</f>
        <v>200000</v>
      </c>
    </row>
    <row r="152" spans="1:6" ht="28.5" customHeight="1">
      <c r="A152" s="91" t="s">
        <v>280</v>
      </c>
      <c r="B152" s="23" t="s">
        <v>274</v>
      </c>
      <c r="C152" s="94"/>
      <c r="D152" s="92">
        <f t="shared" ref="D152:F153" si="13">D153</f>
        <v>430000</v>
      </c>
      <c r="E152" s="92">
        <f t="shared" si="13"/>
        <v>0</v>
      </c>
      <c r="F152" s="92">
        <f t="shared" si="13"/>
        <v>430000</v>
      </c>
    </row>
    <row r="153" spans="1:6" ht="26.25" customHeight="1">
      <c r="A153" s="31" t="s">
        <v>281</v>
      </c>
      <c r="B153" s="89" t="s">
        <v>275</v>
      </c>
      <c r="C153" s="90"/>
      <c r="D153" s="41">
        <f t="shared" si="13"/>
        <v>430000</v>
      </c>
      <c r="E153" s="41">
        <f t="shared" si="13"/>
        <v>0</v>
      </c>
      <c r="F153" s="41">
        <f t="shared" si="13"/>
        <v>430000</v>
      </c>
    </row>
    <row r="154" spans="1:6" ht="27.75" customHeight="1">
      <c r="A154" s="93" t="s">
        <v>282</v>
      </c>
      <c r="B154" s="89" t="s">
        <v>276</v>
      </c>
      <c r="C154" s="90"/>
      <c r="D154" s="41">
        <f>D155+D156+D157</f>
        <v>430000</v>
      </c>
      <c r="E154" s="41">
        <f>E155+E156+E157</f>
        <v>0</v>
      </c>
      <c r="F154" s="41">
        <f>F155+F156+F157</f>
        <v>430000</v>
      </c>
    </row>
    <row r="155" spans="1:6" ht="38.25" customHeight="1">
      <c r="A155" s="18" t="s">
        <v>283</v>
      </c>
      <c r="B155" s="89" t="s">
        <v>508</v>
      </c>
      <c r="C155" s="90">
        <v>800</v>
      </c>
      <c r="D155" s="41">
        <v>200000</v>
      </c>
      <c r="E155" s="53"/>
      <c r="F155" s="53">
        <f>D155+E155</f>
        <v>200000</v>
      </c>
    </row>
    <row r="156" spans="1:6" ht="38.25" customHeight="1">
      <c r="A156" s="93" t="s">
        <v>284</v>
      </c>
      <c r="B156" s="89" t="s">
        <v>509</v>
      </c>
      <c r="C156" s="90">
        <v>800</v>
      </c>
      <c r="D156" s="41">
        <v>200000</v>
      </c>
      <c r="E156" s="53"/>
      <c r="F156" s="53">
        <f>D156+E156</f>
        <v>200000</v>
      </c>
    </row>
    <row r="157" spans="1:6" ht="37.5" customHeight="1">
      <c r="A157" s="19" t="s">
        <v>599</v>
      </c>
      <c r="B157" s="89" t="s">
        <v>598</v>
      </c>
      <c r="C157" s="90">
        <v>200</v>
      </c>
      <c r="D157" s="41">
        <v>30000</v>
      </c>
      <c r="E157" s="53"/>
      <c r="F157" s="53">
        <f>D157+E157</f>
        <v>30000</v>
      </c>
    </row>
    <row r="158" spans="1:6" ht="26.25" customHeight="1">
      <c r="A158" s="91" t="s">
        <v>361</v>
      </c>
      <c r="B158" s="23" t="s">
        <v>286</v>
      </c>
      <c r="C158" s="94"/>
      <c r="D158" s="92">
        <f>D159+D162</f>
        <v>340000</v>
      </c>
      <c r="E158" s="92">
        <f>E159+E162</f>
        <v>0</v>
      </c>
      <c r="F158" s="92">
        <f>F159+F162</f>
        <v>340000</v>
      </c>
    </row>
    <row r="159" spans="1:6" ht="28.5" customHeight="1">
      <c r="A159" s="31" t="s">
        <v>501</v>
      </c>
      <c r="B159" s="89" t="s">
        <v>362</v>
      </c>
      <c r="C159" s="90"/>
      <c r="D159" s="41">
        <f t="shared" ref="D159:F160" si="14">D160</f>
        <v>190000</v>
      </c>
      <c r="E159" s="41">
        <f t="shared" si="14"/>
        <v>0</v>
      </c>
      <c r="F159" s="41">
        <f t="shared" si="14"/>
        <v>190000</v>
      </c>
    </row>
    <row r="160" spans="1:6" ht="21" customHeight="1">
      <c r="A160" s="93" t="s">
        <v>101</v>
      </c>
      <c r="B160" s="89" t="s">
        <v>363</v>
      </c>
      <c r="C160" s="90"/>
      <c r="D160" s="41">
        <f t="shared" si="14"/>
        <v>190000</v>
      </c>
      <c r="E160" s="41">
        <f t="shared" si="14"/>
        <v>0</v>
      </c>
      <c r="F160" s="41">
        <f t="shared" si="14"/>
        <v>190000</v>
      </c>
    </row>
    <row r="161" spans="1:6" ht="39" customHeight="1">
      <c r="A161" s="93" t="s">
        <v>364</v>
      </c>
      <c r="B161" s="89" t="s">
        <v>510</v>
      </c>
      <c r="C161" s="90">
        <v>200</v>
      </c>
      <c r="D161" s="41">
        <v>190000</v>
      </c>
      <c r="E161" s="53"/>
      <c r="F161" s="53">
        <f>D161+E161</f>
        <v>190000</v>
      </c>
    </row>
    <row r="162" spans="1:6" ht="27.75" customHeight="1">
      <c r="A162" s="93" t="s">
        <v>365</v>
      </c>
      <c r="B162" s="89" t="s">
        <v>460</v>
      </c>
      <c r="C162" s="90"/>
      <c r="D162" s="41">
        <f>D163</f>
        <v>150000</v>
      </c>
      <c r="E162" s="41">
        <f>E163</f>
        <v>0</v>
      </c>
      <c r="F162" s="41">
        <f>F163</f>
        <v>150000</v>
      </c>
    </row>
    <row r="163" spans="1:6" ht="27.75" customHeight="1">
      <c r="A163" s="93" t="s">
        <v>492</v>
      </c>
      <c r="B163" s="89" t="s">
        <v>461</v>
      </c>
      <c r="C163" s="90"/>
      <c r="D163" s="41">
        <f>D164+D165+D166+D167</f>
        <v>150000</v>
      </c>
      <c r="E163" s="41">
        <f>E164+E165+E166+E167</f>
        <v>0</v>
      </c>
      <c r="F163" s="41">
        <f>F164+F165+F166+F167</f>
        <v>150000</v>
      </c>
    </row>
    <row r="164" spans="1:6" ht="39" customHeight="1">
      <c r="A164" s="93" t="s">
        <v>584</v>
      </c>
      <c r="B164" s="89" t="s">
        <v>462</v>
      </c>
      <c r="C164" s="90">
        <v>600</v>
      </c>
      <c r="D164" s="41">
        <v>20000</v>
      </c>
      <c r="E164" s="53"/>
      <c r="F164" s="53">
        <f>D164+E164</f>
        <v>20000</v>
      </c>
    </row>
    <row r="165" spans="1:6" ht="37.5" customHeight="1">
      <c r="A165" s="19" t="s">
        <v>502</v>
      </c>
      <c r="B165" s="89" t="s">
        <v>463</v>
      </c>
      <c r="C165" s="90">
        <v>200</v>
      </c>
      <c r="D165" s="41">
        <v>100000</v>
      </c>
      <c r="E165" s="53"/>
      <c r="F165" s="53">
        <f>D165+E165</f>
        <v>100000</v>
      </c>
    </row>
    <row r="166" spans="1:6" ht="40.5" customHeight="1">
      <c r="A166" s="19" t="s">
        <v>585</v>
      </c>
      <c r="B166" s="89" t="s">
        <v>463</v>
      </c>
      <c r="C166" s="90">
        <v>600</v>
      </c>
      <c r="D166" s="41">
        <v>20000</v>
      </c>
      <c r="E166" s="53"/>
      <c r="F166" s="53">
        <f>D166+E166</f>
        <v>20000</v>
      </c>
    </row>
    <row r="167" spans="1:6" ht="36.75" customHeight="1">
      <c r="A167" s="19" t="s">
        <v>464</v>
      </c>
      <c r="B167" s="89" t="s">
        <v>465</v>
      </c>
      <c r="C167" s="90">
        <v>200</v>
      </c>
      <c r="D167" s="41">
        <v>10000</v>
      </c>
      <c r="E167" s="53"/>
      <c r="F167" s="53">
        <f>D167+E167</f>
        <v>10000</v>
      </c>
    </row>
    <row r="168" spans="1:6" ht="28.5" customHeight="1">
      <c r="A168" s="91" t="s">
        <v>466</v>
      </c>
      <c r="B168" s="23" t="s">
        <v>277</v>
      </c>
      <c r="C168" s="94"/>
      <c r="D168" s="92">
        <f t="shared" ref="D168:F170" si="15">D169</f>
        <v>80000</v>
      </c>
      <c r="E168" s="144">
        <f t="shared" si="15"/>
        <v>0</v>
      </c>
      <c r="F168" s="144">
        <f t="shared" si="15"/>
        <v>80000</v>
      </c>
    </row>
    <row r="169" spans="1:6" ht="28.5" customHeight="1">
      <c r="A169" s="93" t="s">
        <v>467</v>
      </c>
      <c r="B169" s="89" t="s">
        <v>278</v>
      </c>
      <c r="C169" s="90"/>
      <c r="D169" s="41">
        <f t="shared" si="15"/>
        <v>80000</v>
      </c>
      <c r="E169" s="41">
        <f t="shared" si="15"/>
        <v>0</v>
      </c>
      <c r="F169" s="41">
        <f t="shared" si="15"/>
        <v>80000</v>
      </c>
    </row>
    <row r="170" spans="1:6" ht="29.25" customHeight="1">
      <c r="A170" s="93" t="s">
        <v>537</v>
      </c>
      <c r="B170" s="89" t="s">
        <v>279</v>
      </c>
      <c r="C170" s="90"/>
      <c r="D170" s="41">
        <f t="shared" si="15"/>
        <v>80000</v>
      </c>
      <c r="E170" s="41">
        <f t="shared" si="15"/>
        <v>0</v>
      </c>
      <c r="F170" s="41">
        <f t="shared" si="15"/>
        <v>80000</v>
      </c>
    </row>
    <row r="171" spans="1:6" ht="41.25" customHeight="1">
      <c r="A171" s="19" t="s">
        <v>294</v>
      </c>
      <c r="B171" s="89" t="s">
        <v>511</v>
      </c>
      <c r="C171" s="90">
        <v>200</v>
      </c>
      <c r="D171" s="41">
        <v>80000</v>
      </c>
      <c r="E171" s="53"/>
      <c r="F171" s="53">
        <f>D171+E171</f>
        <v>80000</v>
      </c>
    </row>
    <row r="172" spans="1:6" ht="24" customHeight="1">
      <c r="A172" s="34" t="s">
        <v>287</v>
      </c>
      <c r="B172" s="23" t="s">
        <v>288</v>
      </c>
      <c r="C172" s="94"/>
      <c r="D172" s="92">
        <f>D173+D177+D182+D185</f>
        <v>12993171.84</v>
      </c>
      <c r="E172" s="161">
        <f>E173+E177+E182+E185</f>
        <v>-100000</v>
      </c>
      <c r="F172" s="161">
        <f>F173+F177+F182+F185</f>
        <v>12893171.84</v>
      </c>
    </row>
    <row r="173" spans="1:6" ht="41.25" customHeight="1">
      <c r="A173" s="19" t="s">
        <v>164</v>
      </c>
      <c r="B173" s="89" t="s">
        <v>289</v>
      </c>
      <c r="C173" s="90"/>
      <c r="D173" s="41">
        <f>D174</f>
        <v>6672776.2000000002</v>
      </c>
      <c r="E173" s="41">
        <f>E174</f>
        <v>0</v>
      </c>
      <c r="F173" s="41">
        <f>F174</f>
        <v>6672776.2000000002</v>
      </c>
    </row>
    <row r="174" spans="1:6" ht="27" customHeight="1">
      <c r="A174" s="93" t="s">
        <v>165</v>
      </c>
      <c r="B174" s="89" t="s">
        <v>290</v>
      </c>
      <c r="C174" s="90"/>
      <c r="D174" s="41">
        <f>D176+D175</f>
        <v>6672776.2000000002</v>
      </c>
      <c r="E174" s="41">
        <f>E176+E175</f>
        <v>0</v>
      </c>
      <c r="F174" s="41">
        <f>F176+F175</f>
        <v>6672776.2000000002</v>
      </c>
    </row>
    <row r="175" spans="1:6" ht="54" customHeight="1">
      <c r="A175" s="76" t="s">
        <v>291</v>
      </c>
      <c r="B175" s="89" t="s">
        <v>469</v>
      </c>
      <c r="C175" s="90">
        <v>200</v>
      </c>
      <c r="D175" s="41">
        <v>269776.2</v>
      </c>
      <c r="E175" s="41"/>
      <c r="F175" s="53">
        <f>D175+E175</f>
        <v>269776.2</v>
      </c>
    </row>
    <row r="176" spans="1:6" ht="39.75" customHeight="1">
      <c r="A176" s="7" t="s">
        <v>560</v>
      </c>
      <c r="B176" s="8">
        <v>2710108010</v>
      </c>
      <c r="C176" s="90">
        <v>500</v>
      </c>
      <c r="D176" s="41">
        <v>6403000</v>
      </c>
      <c r="E176" s="53"/>
      <c r="F176" s="53">
        <f>D176+E176</f>
        <v>6403000</v>
      </c>
    </row>
    <row r="177" spans="1:6" ht="37.5" customHeight="1">
      <c r="A177" s="7" t="s">
        <v>166</v>
      </c>
      <c r="B177" s="89" t="s">
        <v>292</v>
      </c>
      <c r="C177" s="90"/>
      <c r="D177" s="41">
        <f>D178</f>
        <v>5785395.6399999997</v>
      </c>
      <c r="E177" s="41">
        <f>E178</f>
        <v>-100000</v>
      </c>
      <c r="F177" s="41">
        <f>F178</f>
        <v>5685395.6399999997</v>
      </c>
    </row>
    <row r="178" spans="1:6" ht="28.5" customHeight="1">
      <c r="A178" s="93" t="s">
        <v>167</v>
      </c>
      <c r="B178" s="89" t="s">
        <v>293</v>
      </c>
      <c r="C178" s="90"/>
      <c r="D178" s="41">
        <f>D179+D181+D180</f>
        <v>5785395.6399999997</v>
      </c>
      <c r="E178" s="216">
        <f t="shared" ref="E178:F178" si="16">E179+E181+E180</f>
        <v>-100000</v>
      </c>
      <c r="F178" s="216">
        <f t="shared" si="16"/>
        <v>5685395.6399999997</v>
      </c>
    </row>
    <row r="179" spans="1:6" ht="51.75" customHeight="1">
      <c r="A179" s="7" t="s">
        <v>295</v>
      </c>
      <c r="B179" s="89" t="s">
        <v>470</v>
      </c>
      <c r="C179" s="90">
        <v>200</v>
      </c>
      <c r="D179" s="41">
        <v>274154.81</v>
      </c>
      <c r="E179" s="53"/>
      <c r="F179" s="53">
        <f>D179+E179</f>
        <v>274154.81</v>
      </c>
    </row>
    <row r="180" spans="1:6" ht="25.5">
      <c r="A180" s="76" t="s">
        <v>903</v>
      </c>
      <c r="B180" s="175" t="s">
        <v>618</v>
      </c>
      <c r="C180" s="178">
        <v>200</v>
      </c>
      <c r="D180" s="177">
        <v>252525.25</v>
      </c>
      <c r="E180" s="177">
        <v>-100000</v>
      </c>
      <c r="F180" s="179">
        <f>D180+E180</f>
        <v>152525.25</v>
      </c>
    </row>
    <row r="181" spans="1:6" ht="65.25" customHeight="1">
      <c r="A181" s="25" t="s">
        <v>543</v>
      </c>
      <c r="B181" s="89" t="s">
        <v>471</v>
      </c>
      <c r="C181" s="90">
        <v>200</v>
      </c>
      <c r="D181" s="41">
        <v>5258715.58</v>
      </c>
      <c r="E181" s="53"/>
      <c r="F181" s="53">
        <f>D181+E181</f>
        <v>5258715.58</v>
      </c>
    </row>
    <row r="182" spans="1:6" ht="24" customHeight="1">
      <c r="A182" s="19" t="s">
        <v>296</v>
      </c>
      <c r="B182" s="89" t="s">
        <v>297</v>
      </c>
      <c r="C182" s="90"/>
      <c r="D182" s="41">
        <f t="shared" ref="D182:F183" si="17">D183</f>
        <v>35000</v>
      </c>
      <c r="E182" s="41">
        <f t="shared" si="17"/>
        <v>0</v>
      </c>
      <c r="F182" s="41">
        <f t="shared" si="17"/>
        <v>35000</v>
      </c>
    </row>
    <row r="183" spans="1:6" ht="24" customHeight="1">
      <c r="A183" s="19" t="s">
        <v>298</v>
      </c>
      <c r="B183" s="89" t="s">
        <v>299</v>
      </c>
      <c r="C183" s="90"/>
      <c r="D183" s="41">
        <f t="shared" si="17"/>
        <v>35000</v>
      </c>
      <c r="E183" s="41">
        <f t="shared" si="17"/>
        <v>0</v>
      </c>
      <c r="F183" s="41">
        <f t="shared" si="17"/>
        <v>35000</v>
      </c>
    </row>
    <row r="184" spans="1:6" ht="38.25" customHeight="1">
      <c r="A184" s="19" t="s">
        <v>300</v>
      </c>
      <c r="B184" s="89" t="s">
        <v>512</v>
      </c>
      <c r="C184" s="90">
        <v>200</v>
      </c>
      <c r="D184" s="41">
        <v>35000</v>
      </c>
      <c r="E184" s="53"/>
      <c r="F184" s="53">
        <f>D184+E184</f>
        <v>35000</v>
      </c>
    </row>
    <row r="185" spans="1:6" ht="26.25" customHeight="1">
      <c r="A185" s="19" t="s">
        <v>496</v>
      </c>
      <c r="B185" s="89" t="s">
        <v>497</v>
      </c>
      <c r="C185" s="90"/>
      <c r="D185" s="41">
        <f t="shared" ref="D185:F185" si="18">D186</f>
        <v>500000</v>
      </c>
      <c r="E185" s="41">
        <f t="shared" si="18"/>
        <v>0</v>
      </c>
      <c r="F185" s="41">
        <f t="shared" si="18"/>
        <v>500000</v>
      </c>
    </row>
    <row r="186" spans="1:6" ht="25.5" customHeight="1">
      <c r="A186" s="19" t="s">
        <v>498</v>
      </c>
      <c r="B186" s="89" t="s">
        <v>500</v>
      </c>
      <c r="C186" s="90"/>
      <c r="D186" s="41">
        <f>D187+D188</f>
        <v>500000</v>
      </c>
      <c r="E186" s="160">
        <f t="shared" ref="E186:F186" si="19">E187+E188</f>
        <v>0</v>
      </c>
      <c r="F186" s="160">
        <f t="shared" si="19"/>
        <v>500000</v>
      </c>
    </row>
    <row r="187" spans="1:6" ht="77.25" customHeight="1">
      <c r="A187" s="19" t="s">
        <v>499</v>
      </c>
      <c r="B187" s="89" t="s">
        <v>513</v>
      </c>
      <c r="C187" s="90">
        <v>200</v>
      </c>
      <c r="D187" s="41">
        <v>250000</v>
      </c>
      <c r="E187" s="53"/>
      <c r="F187" s="53">
        <f>D187+E187</f>
        <v>250000</v>
      </c>
    </row>
    <row r="188" spans="1:6" ht="64.5" customHeight="1">
      <c r="A188" s="155" t="s">
        <v>887</v>
      </c>
      <c r="B188" s="168" t="s">
        <v>895</v>
      </c>
      <c r="C188" s="157">
        <v>500</v>
      </c>
      <c r="D188" s="156">
        <v>250000</v>
      </c>
      <c r="E188" s="158"/>
      <c r="F188" s="158">
        <f>D188+E188</f>
        <v>250000</v>
      </c>
    </row>
    <row r="189" spans="1:6" ht="41.25" customHeight="1">
      <c r="A189" s="226" t="s">
        <v>301</v>
      </c>
      <c r="B189" s="23" t="s">
        <v>302</v>
      </c>
      <c r="C189" s="90"/>
      <c r="D189" s="211">
        <f>D190+D194+D202+D207+D215+D218+D221+D224</f>
        <v>22118008.920000002</v>
      </c>
      <c r="E189" s="144">
        <f>E190+E194+E202+E207+E215+E218+E221+E224</f>
        <v>3169000</v>
      </c>
      <c r="F189" s="144">
        <f>F190+F194+F202+F207+F215+F218+F221+F224</f>
        <v>25287008.920000002</v>
      </c>
    </row>
    <row r="190" spans="1:6" ht="18.75" customHeight="1">
      <c r="A190" s="25" t="s">
        <v>168</v>
      </c>
      <c r="B190" s="89" t="s">
        <v>313</v>
      </c>
      <c r="C190" s="90"/>
      <c r="D190" s="41">
        <f>D191</f>
        <v>569265.6</v>
      </c>
      <c r="E190" s="41">
        <f>E191</f>
        <v>0</v>
      </c>
      <c r="F190" s="41">
        <f>F191</f>
        <v>569265.6</v>
      </c>
    </row>
    <row r="191" spans="1:6" ht="30" customHeight="1">
      <c r="A191" s="93" t="s">
        <v>316</v>
      </c>
      <c r="B191" s="89" t="s">
        <v>314</v>
      </c>
      <c r="C191" s="90"/>
      <c r="D191" s="41">
        <f>D192+D193</f>
        <v>569265.6</v>
      </c>
      <c r="E191" s="41">
        <f>E192+E193</f>
        <v>0</v>
      </c>
      <c r="F191" s="41">
        <f>F192+F193</f>
        <v>569265.6</v>
      </c>
    </row>
    <row r="192" spans="1:6" ht="37.5" customHeight="1">
      <c r="A192" s="19" t="s">
        <v>317</v>
      </c>
      <c r="B192" s="89" t="s">
        <v>315</v>
      </c>
      <c r="C192" s="90">
        <v>400</v>
      </c>
      <c r="D192" s="41">
        <v>113910</v>
      </c>
      <c r="E192" s="53"/>
      <c r="F192" s="53">
        <f>D192+E192</f>
        <v>113910</v>
      </c>
    </row>
    <row r="193" spans="1:6" ht="27.75" customHeight="1">
      <c r="A193" s="25" t="s">
        <v>614</v>
      </c>
      <c r="B193" s="89" t="s">
        <v>615</v>
      </c>
      <c r="C193" s="90">
        <v>500</v>
      </c>
      <c r="D193" s="41">
        <v>455355.6</v>
      </c>
      <c r="E193" s="53"/>
      <c r="F193" s="53">
        <f>D193+E193</f>
        <v>455355.6</v>
      </c>
    </row>
    <row r="194" spans="1:6" ht="39.75" customHeight="1">
      <c r="A194" s="19" t="s">
        <v>318</v>
      </c>
      <c r="B194" s="89" t="s">
        <v>303</v>
      </c>
      <c r="C194" s="90"/>
      <c r="D194" s="41">
        <f>D195+D199</f>
        <v>1505100</v>
      </c>
      <c r="E194" s="41">
        <f>E195+E199</f>
        <v>350000</v>
      </c>
      <c r="F194" s="41">
        <f>F195+F199</f>
        <v>1855100</v>
      </c>
    </row>
    <row r="195" spans="1:6" ht="18" customHeight="1">
      <c r="A195" s="19" t="s">
        <v>174</v>
      </c>
      <c r="B195" s="89" t="s">
        <v>304</v>
      </c>
      <c r="C195" s="90"/>
      <c r="D195" s="41">
        <f>D196+D197+D198</f>
        <v>1023100</v>
      </c>
      <c r="E195" s="41">
        <f>E196+E197+E198</f>
        <v>350000</v>
      </c>
      <c r="F195" s="41">
        <f>F196+F197+F198</f>
        <v>1373100</v>
      </c>
    </row>
    <row r="196" spans="1:6" ht="39" customHeight="1">
      <c r="A196" s="19" t="s">
        <v>320</v>
      </c>
      <c r="B196" s="89" t="s">
        <v>514</v>
      </c>
      <c r="C196" s="90">
        <v>200</v>
      </c>
      <c r="D196" s="41">
        <v>879900</v>
      </c>
      <c r="E196" s="53"/>
      <c r="F196" s="53">
        <f t="shared" ref="F196:F201" si="20">D196+E196</f>
        <v>879900</v>
      </c>
    </row>
    <row r="197" spans="1:6" ht="26.25" customHeight="1">
      <c r="A197" s="19" t="s">
        <v>176</v>
      </c>
      <c r="B197" s="89" t="s">
        <v>515</v>
      </c>
      <c r="C197" s="90">
        <v>200</v>
      </c>
      <c r="D197" s="41">
        <v>97000</v>
      </c>
      <c r="E197" s="53">
        <v>350000</v>
      </c>
      <c r="F197" s="53">
        <f t="shared" si="20"/>
        <v>447000</v>
      </c>
    </row>
    <row r="198" spans="1:6" ht="39.75" customHeight="1">
      <c r="A198" s="25" t="s">
        <v>552</v>
      </c>
      <c r="B198" s="89" t="s">
        <v>553</v>
      </c>
      <c r="C198" s="90">
        <v>500</v>
      </c>
      <c r="D198" s="41">
        <v>46200</v>
      </c>
      <c r="E198" s="53"/>
      <c r="F198" s="53">
        <f t="shared" si="20"/>
        <v>46200</v>
      </c>
    </row>
    <row r="199" spans="1:6" ht="38.25" customHeight="1">
      <c r="A199" s="19" t="s">
        <v>248</v>
      </c>
      <c r="B199" s="89" t="s">
        <v>319</v>
      </c>
      <c r="C199" s="90"/>
      <c r="D199" s="41">
        <f>D200+D201</f>
        <v>482000</v>
      </c>
      <c r="E199" s="208">
        <f t="shared" ref="E199:F199" si="21">E200+E201</f>
        <v>0</v>
      </c>
      <c r="F199" s="208">
        <f t="shared" si="21"/>
        <v>482000</v>
      </c>
    </row>
    <row r="200" spans="1:6" ht="54" customHeight="1">
      <c r="A200" s="195" t="s">
        <v>249</v>
      </c>
      <c r="B200" s="89" t="s">
        <v>516</v>
      </c>
      <c r="C200" s="90">
        <v>800</v>
      </c>
      <c r="D200" s="41">
        <v>0</v>
      </c>
      <c r="E200" s="41"/>
      <c r="F200" s="53">
        <f t="shared" si="20"/>
        <v>0</v>
      </c>
    </row>
    <row r="201" spans="1:6" ht="54" customHeight="1">
      <c r="A201" s="234" t="s">
        <v>914</v>
      </c>
      <c r="B201" s="200" t="s">
        <v>916</v>
      </c>
      <c r="C201" s="197">
        <v>800</v>
      </c>
      <c r="D201" s="196">
        <v>482000</v>
      </c>
      <c r="E201" s="196"/>
      <c r="F201" s="198">
        <f t="shared" si="20"/>
        <v>482000</v>
      </c>
    </row>
    <row r="202" spans="1:6" ht="26.25" customHeight="1">
      <c r="A202" s="19" t="s">
        <v>169</v>
      </c>
      <c r="B202" s="89" t="s">
        <v>305</v>
      </c>
      <c r="C202" s="90"/>
      <c r="D202" s="41">
        <f>D203</f>
        <v>3227900</v>
      </c>
      <c r="E202" s="41">
        <f>E203</f>
        <v>0</v>
      </c>
      <c r="F202" s="41">
        <f>F203</f>
        <v>3227900</v>
      </c>
    </row>
    <row r="203" spans="1:6" ht="25.5" customHeight="1">
      <c r="A203" s="93" t="s">
        <v>187</v>
      </c>
      <c r="B203" s="89" t="s">
        <v>306</v>
      </c>
      <c r="C203" s="90"/>
      <c r="D203" s="41">
        <f>D204+D205+D206</f>
        <v>3227900</v>
      </c>
      <c r="E203" s="156">
        <f t="shared" ref="E203:F203" si="22">E204+E205+E206</f>
        <v>0</v>
      </c>
      <c r="F203" s="156">
        <f t="shared" si="22"/>
        <v>3227900</v>
      </c>
    </row>
    <row r="204" spans="1:6" ht="25.5" customHeight="1">
      <c r="A204" s="19" t="s">
        <v>224</v>
      </c>
      <c r="B204" s="89" t="s">
        <v>517</v>
      </c>
      <c r="C204" s="90">
        <v>200</v>
      </c>
      <c r="D204" s="41">
        <v>0</v>
      </c>
      <c r="E204" s="53"/>
      <c r="F204" s="53">
        <f>D204+E204</f>
        <v>0</v>
      </c>
    </row>
    <row r="205" spans="1:6" ht="39.75" customHeight="1">
      <c r="A205" s="19" t="s">
        <v>548</v>
      </c>
      <c r="B205" s="89" t="s">
        <v>549</v>
      </c>
      <c r="C205" s="90">
        <v>500</v>
      </c>
      <c r="D205" s="41">
        <v>2927900</v>
      </c>
      <c r="E205" s="53"/>
      <c r="F205" s="53">
        <f>D205+E205</f>
        <v>2927900</v>
      </c>
    </row>
    <row r="206" spans="1:6" ht="38.25">
      <c r="A206" s="234" t="s">
        <v>898</v>
      </c>
      <c r="B206" s="154" t="s">
        <v>888</v>
      </c>
      <c r="C206" s="157">
        <v>800</v>
      </c>
      <c r="D206" s="156">
        <v>300000</v>
      </c>
      <c r="E206" s="158"/>
      <c r="F206" s="158">
        <f>D206+E206</f>
        <v>300000</v>
      </c>
    </row>
    <row r="207" spans="1:6" ht="25.5" customHeight="1">
      <c r="A207" s="19" t="s">
        <v>170</v>
      </c>
      <c r="B207" s="89" t="s">
        <v>307</v>
      </c>
      <c r="C207" s="90"/>
      <c r="D207" s="210">
        <f>D208</f>
        <v>14599143.32</v>
      </c>
      <c r="E207" s="41">
        <f>E208</f>
        <v>3969000</v>
      </c>
      <c r="F207" s="41">
        <f>F208</f>
        <v>18568143.32</v>
      </c>
    </row>
    <row r="208" spans="1:6" ht="29.25" customHeight="1">
      <c r="A208" s="93" t="s">
        <v>188</v>
      </c>
      <c r="B208" s="89" t="s">
        <v>308</v>
      </c>
      <c r="C208" s="90"/>
      <c r="D208" s="210">
        <f>D209+D211+D213+D214+D212+D210</f>
        <v>14599143.32</v>
      </c>
      <c r="E208" s="165">
        <f>E209+E211+E213+E214+E212+E210</f>
        <v>3969000</v>
      </c>
      <c r="F208" s="165">
        <f>F209+F211+F213+F214+F212+F210</f>
        <v>18568143.32</v>
      </c>
    </row>
    <row r="209" spans="1:6" ht="36.75" customHeight="1">
      <c r="A209" s="195" t="s">
        <v>172</v>
      </c>
      <c r="B209" s="89" t="s">
        <v>518</v>
      </c>
      <c r="C209" s="90">
        <v>800</v>
      </c>
      <c r="D209" s="41">
        <v>10031000</v>
      </c>
      <c r="E209" s="53">
        <v>-31000</v>
      </c>
      <c r="F209" s="53">
        <f t="shared" ref="F209:F214" si="23">D209+E209</f>
        <v>10000000</v>
      </c>
    </row>
    <row r="210" spans="1:6" ht="52.5" customHeight="1">
      <c r="A210" s="203" t="s">
        <v>919</v>
      </c>
      <c r="B210" s="200" t="s">
        <v>915</v>
      </c>
      <c r="C210" s="197">
        <v>800</v>
      </c>
      <c r="D210" s="196">
        <v>3000000</v>
      </c>
      <c r="E210" s="198">
        <v>4000000</v>
      </c>
      <c r="F210" s="198">
        <f t="shared" si="23"/>
        <v>7000000</v>
      </c>
    </row>
    <row r="211" spans="1:6" ht="30.75" customHeight="1">
      <c r="A211" s="164" t="s">
        <v>175</v>
      </c>
      <c r="B211" s="89" t="s">
        <v>519</v>
      </c>
      <c r="C211" s="90">
        <v>200</v>
      </c>
      <c r="D211" s="41">
        <v>0</v>
      </c>
      <c r="E211" s="53"/>
      <c r="F211" s="53">
        <f t="shared" si="23"/>
        <v>0</v>
      </c>
    </row>
    <row r="212" spans="1:6" ht="38.25">
      <c r="A212" s="164" t="s">
        <v>894</v>
      </c>
      <c r="B212" s="163" t="s">
        <v>893</v>
      </c>
      <c r="C212" s="166">
        <v>200</v>
      </c>
      <c r="D212" s="165">
        <v>0</v>
      </c>
      <c r="E212" s="167"/>
      <c r="F212" s="167">
        <f t="shared" si="23"/>
        <v>0</v>
      </c>
    </row>
    <row r="213" spans="1:6" ht="36" customHeight="1">
      <c r="A213" s="19" t="s">
        <v>554</v>
      </c>
      <c r="B213" s="89" t="s">
        <v>555</v>
      </c>
      <c r="C213" s="90">
        <v>500</v>
      </c>
      <c r="D213" s="41">
        <v>869000</v>
      </c>
      <c r="E213" s="53"/>
      <c r="F213" s="53">
        <f t="shared" si="23"/>
        <v>869000</v>
      </c>
    </row>
    <row r="214" spans="1:6" ht="36" customHeight="1">
      <c r="A214" s="155" t="s">
        <v>891</v>
      </c>
      <c r="B214" s="154" t="s">
        <v>889</v>
      </c>
      <c r="C214" s="157">
        <v>200</v>
      </c>
      <c r="D214" s="156">
        <v>699143.32</v>
      </c>
      <c r="E214" s="158"/>
      <c r="F214" s="158">
        <f t="shared" si="23"/>
        <v>699143.32</v>
      </c>
    </row>
    <row r="215" spans="1:6" ht="25.5" customHeight="1">
      <c r="A215" s="19" t="s">
        <v>173</v>
      </c>
      <c r="B215" s="89" t="s">
        <v>309</v>
      </c>
      <c r="C215" s="90"/>
      <c r="D215" s="41">
        <f t="shared" ref="D215:F216" si="24">D216</f>
        <v>605000</v>
      </c>
      <c r="E215" s="41">
        <f t="shared" si="24"/>
        <v>0</v>
      </c>
      <c r="F215" s="41">
        <f t="shared" si="24"/>
        <v>605000</v>
      </c>
    </row>
    <row r="216" spans="1:6" ht="19.5" customHeight="1">
      <c r="A216" s="93" t="s">
        <v>321</v>
      </c>
      <c r="B216" s="89" t="s">
        <v>310</v>
      </c>
      <c r="C216" s="90"/>
      <c r="D216" s="41">
        <f>D217</f>
        <v>605000</v>
      </c>
      <c r="E216" s="41">
        <f t="shared" si="24"/>
        <v>0</v>
      </c>
      <c r="F216" s="41">
        <f t="shared" si="24"/>
        <v>605000</v>
      </c>
    </row>
    <row r="217" spans="1:6" ht="38.25" customHeight="1">
      <c r="A217" s="19" t="s">
        <v>550</v>
      </c>
      <c r="B217" s="89" t="s">
        <v>551</v>
      </c>
      <c r="C217" s="90">
        <v>500</v>
      </c>
      <c r="D217" s="41">
        <v>605000</v>
      </c>
      <c r="E217" s="53"/>
      <c r="F217" s="53">
        <f>D217+E217</f>
        <v>605000</v>
      </c>
    </row>
    <row r="218" spans="1:6" ht="26.25" customHeight="1">
      <c r="A218" s="19" t="s">
        <v>322</v>
      </c>
      <c r="B218" s="89" t="s">
        <v>311</v>
      </c>
      <c r="C218" s="90"/>
      <c r="D218" s="41">
        <f t="shared" ref="D218:F219" si="25">D219</f>
        <v>51000</v>
      </c>
      <c r="E218" s="41">
        <f t="shared" si="25"/>
        <v>0</v>
      </c>
      <c r="F218" s="41">
        <f t="shared" si="25"/>
        <v>51000</v>
      </c>
    </row>
    <row r="219" spans="1:6" ht="18.75" customHeight="1">
      <c r="A219" s="25" t="s">
        <v>196</v>
      </c>
      <c r="B219" s="89" t="s">
        <v>312</v>
      </c>
      <c r="C219" s="90"/>
      <c r="D219" s="41">
        <f>D220</f>
        <v>51000</v>
      </c>
      <c r="E219" s="41">
        <f t="shared" si="25"/>
        <v>0</v>
      </c>
      <c r="F219" s="41">
        <f t="shared" si="25"/>
        <v>51000</v>
      </c>
    </row>
    <row r="220" spans="1:6" ht="39.75" customHeight="1">
      <c r="A220" s="155" t="s">
        <v>890</v>
      </c>
      <c r="B220" s="89" t="s">
        <v>520</v>
      </c>
      <c r="C220" s="90">
        <v>200</v>
      </c>
      <c r="D220" s="41">
        <v>51000</v>
      </c>
      <c r="E220" s="53"/>
      <c r="F220" s="53">
        <f>D220+E220</f>
        <v>51000</v>
      </c>
    </row>
    <row r="221" spans="1:6" ht="51.75" customHeight="1">
      <c r="A221" s="19" t="s">
        <v>324</v>
      </c>
      <c r="B221" s="89" t="s">
        <v>325</v>
      </c>
      <c r="C221" s="90"/>
      <c r="D221" s="41">
        <f t="shared" ref="D221:F222" si="26">D222</f>
        <v>360600</v>
      </c>
      <c r="E221" s="41">
        <f t="shared" si="26"/>
        <v>0</v>
      </c>
      <c r="F221" s="41">
        <f t="shared" si="26"/>
        <v>360600</v>
      </c>
    </row>
    <row r="222" spans="1:6" ht="27" customHeight="1">
      <c r="A222" s="19" t="s">
        <v>171</v>
      </c>
      <c r="B222" s="89" t="s">
        <v>326</v>
      </c>
      <c r="C222" s="90"/>
      <c r="D222" s="41">
        <f t="shared" si="26"/>
        <v>360600</v>
      </c>
      <c r="E222" s="41">
        <f t="shared" si="26"/>
        <v>0</v>
      </c>
      <c r="F222" s="41">
        <f t="shared" si="26"/>
        <v>360600</v>
      </c>
    </row>
    <row r="223" spans="1:6" ht="54" customHeight="1">
      <c r="A223" s="56" t="s">
        <v>556</v>
      </c>
      <c r="B223" s="89" t="s">
        <v>557</v>
      </c>
      <c r="C223" s="90">
        <v>500</v>
      </c>
      <c r="D223" s="41">
        <v>360600</v>
      </c>
      <c r="E223" s="53"/>
      <c r="F223" s="53">
        <f>D223+E223</f>
        <v>360600</v>
      </c>
    </row>
    <row r="224" spans="1:6" ht="28.5" customHeight="1">
      <c r="A224" s="56" t="s">
        <v>562</v>
      </c>
      <c r="B224" s="89" t="s">
        <v>566</v>
      </c>
      <c r="C224" s="90"/>
      <c r="D224" s="41">
        <f>D225</f>
        <v>1200000</v>
      </c>
      <c r="E224" s="41">
        <f>E225</f>
        <v>-1150000</v>
      </c>
      <c r="F224" s="41">
        <f>F225</f>
        <v>50000</v>
      </c>
    </row>
    <row r="225" spans="1:6" ht="20.25" customHeight="1">
      <c r="A225" s="25" t="s">
        <v>563</v>
      </c>
      <c r="B225" s="89" t="s">
        <v>567</v>
      </c>
      <c r="C225" s="90"/>
      <c r="D225" s="41">
        <f>D227+D226</f>
        <v>1200000</v>
      </c>
      <c r="E225" s="41">
        <f>E227+E226</f>
        <v>-1150000</v>
      </c>
      <c r="F225" s="41">
        <f>F227+F226</f>
        <v>50000</v>
      </c>
    </row>
    <row r="226" spans="1:6" ht="47.25" customHeight="1">
      <c r="A226" s="19" t="s">
        <v>564</v>
      </c>
      <c r="B226" s="89" t="s">
        <v>568</v>
      </c>
      <c r="C226" s="90">
        <v>200</v>
      </c>
      <c r="D226" s="41">
        <v>1150000</v>
      </c>
      <c r="E226" s="53">
        <v>-1150000</v>
      </c>
      <c r="F226" s="53">
        <f>D226+E226</f>
        <v>0</v>
      </c>
    </row>
    <row r="227" spans="1:6" ht="39.75" customHeight="1">
      <c r="A227" s="19" t="s">
        <v>565</v>
      </c>
      <c r="B227" s="89" t="s">
        <v>569</v>
      </c>
      <c r="C227" s="90">
        <v>200</v>
      </c>
      <c r="D227" s="41">
        <v>50000</v>
      </c>
      <c r="E227" s="53"/>
      <c r="F227" s="53">
        <f>D227+E227</f>
        <v>50000</v>
      </c>
    </row>
    <row r="228" spans="1:6" ht="41.25" customHeight="1">
      <c r="A228" s="226" t="s">
        <v>573</v>
      </c>
      <c r="B228" s="23" t="s">
        <v>327</v>
      </c>
      <c r="C228" s="90"/>
      <c r="D228" s="92">
        <f t="shared" ref="D228:F229" si="27">D229</f>
        <v>13323765.940000001</v>
      </c>
      <c r="E228" s="144">
        <f t="shared" si="27"/>
        <v>-1126615.6600000001</v>
      </c>
      <c r="F228" s="144">
        <f t="shared" si="27"/>
        <v>12197150.280000001</v>
      </c>
    </row>
    <row r="229" spans="1:6" ht="26.25" customHeight="1">
      <c r="A229" s="93" t="s">
        <v>473</v>
      </c>
      <c r="B229" s="89" t="s">
        <v>477</v>
      </c>
      <c r="C229" s="90"/>
      <c r="D229" s="41">
        <f t="shared" si="27"/>
        <v>13323765.940000001</v>
      </c>
      <c r="E229" s="41">
        <f t="shared" si="27"/>
        <v>-1126615.6600000001</v>
      </c>
      <c r="F229" s="41">
        <f t="shared" si="27"/>
        <v>12197150.280000001</v>
      </c>
    </row>
    <row r="230" spans="1:6" ht="24.75" customHeight="1">
      <c r="A230" s="93" t="s">
        <v>474</v>
      </c>
      <c r="B230" s="89" t="s">
        <v>574</v>
      </c>
      <c r="C230" s="90"/>
      <c r="D230" s="41">
        <f>D231+D232+D234+D233+D236+D235</f>
        <v>13323765.940000001</v>
      </c>
      <c r="E230" s="177">
        <f t="shared" ref="E230:F230" si="28">E231+E232+E234+E233+E236+E235</f>
        <v>-1126615.6600000001</v>
      </c>
      <c r="F230" s="177">
        <f t="shared" si="28"/>
        <v>12197150.280000001</v>
      </c>
    </row>
    <row r="231" spans="1:6" ht="26.25" customHeight="1">
      <c r="A231" s="93" t="s">
        <v>475</v>
      </c>
      <c r="B231" s="89" t="s">
        <v>575</v>
      </c>
      <c r="C231" s="90">
        <v>200</v>
      </c>
      <c r="D231" s="41">
        <v>853571.39</v>
      </c>
      <c r="E231" s="41">
        <v>-853571.39</v>
      </c>
      <c r="F231" s="53">
        <f t="shared" ref="F231:F236" si="29">D231+E231</f>
        <v>0</v>
      </c>
    </row>
    <row r="232" spans="1:6" ht="40.5" customHeight="1">
      <c r="A232" s="93" t="s">
        <v>476</v>
      </c>
      <c r="B232" s="89" t="s">
        <v>638</v>
      </c>
      <c r="C232" s="90">
        <v>200</v>
      </c>
      <c r="D232" s="41">
        <v>0</v>
      </c>
      <c r="E232" s="53"/>
      <c r="F232" s="53">
        <f t="shared" si="29"/>
        <v>0</v>
      </c>
    </row>
    <row r="233" spans="1:6" ht="40.5" customHeight="1">
      <c r="A233" s="93" t="s">
        <v>476</v>
      </c>
      <c r="B233" s="89" t="s">
        <v>576</v>
      </c>
      <c r="C233" s="90">
        <v>200</v>
      </c>
      <c r="D233" s="41">
        <v>273044.27</v>
      </c>
      <c r="E233" s="53">
        <v>-273044.27</v>
      </c>
      <c r="F233" s="53">
        <f t="shared" si="29"/>
        <v>0</v>
      </c>
    </row>
    <row r="234" spans="1:6" ht="41.25" customHeight="1">
      <c r="A234" s="99" t="s">
        <v>645</v>
      </c>
      <c r="B234" s="89" t="s">
        <v>637</v>
      </c>
      <c r="C234" s="90">
        <v>500</v>
      </c>
      <c r="D234" s="41">
        <v>0</v>
      </c>
      <c r="E234" s="53"/>
      <c r="F234" s="53">
        <f t="shared" si="29"/>
        <v>0</v>
      </c>
    </row>
    <row r="235" spans="1:6" ht="25.5">
      <c r="A235" s="180" t="s">
        <v>904</v>
      </c>
      <c r="B235" s="175" t="s">
        <v>637</v>
      </c>
      <c r="C235" s="178">
        <v>500</v>
      </c>
      <c r="D235" s="177">
        <v>9501577.5500000007</v>
      </c>
      <c r="E235" s="179"/>
      <c r="F235" s="179">
        <f t="shared" si="29"/>
        <v>9501577.5500000007</v>
      </c>
    </row>
    <row r="236" spans="1:6" ht="43.5" customHeight="1">
      <c r="A236" s="103" t="s">
        <v>646</v>
      </c>
      <c r="B236" s="89" t="s">
        <v>639</v>
      </c>
      <c r="C236" s="90">
        <v>400</v>
      </c>
      <c r="D236" s="41">
        <v>2695572.73</v>
      </c>
      <c r="E236" s="53"/>
      <c r="F236" s="53">
        <f t="shared" si="29"/>
        <v>2695572.73</v>
      </c>
    </row>
    <row r="237" spans="1:6" ht="27.75" customHeight="1">
      <c r="A237" s="91" t="s">
        <v>331</v>
      </c>
      <c r="B237" s="23" t="s">
        <v>328</v>
      </c>
      <c r="C237" s="90"/>
      <c r="D237" s="92">
        <f>D238+D243</f>
        <v>2300000</v>
      </c>
      <c r="E237" s="92">
        <f>E238+E243</f>
        <v>0</v>
      </c>
      <c r="F237" s="92">
        <f>F238+F243</f>
        <v>2300000</v>
      </c>
    </row>
    <row r="238" spans="1:6" ht="27" customHeight="1">
      <c r="A238" s="93" t="s">
        <v>332</v>
      </c>
      <c r="B238" s="89" t="s">
        <v>329</v>
      </c>
      <c r="C238" s="90"/>
      <c r="D238" s="41">
        <f>D239</f>
        <v>1800000</v>
      </c>
      <c r="E238" s="41">
        <f>E239</f>
        <v>0</v>
      </c>
      <c r="F238" s="41">
        <f>F239</f>
        <v>1800000</v>
      </c>
    </row>
    <row r="239" spans="1:6" ht="28.5" customHeight="1">
      <c r="A239" s="93" t="s">
        <v>333</v>
      </c>
      <c r="B239" s="89" t="s">
        <v>330</v>
      </c>
      <c r="C239" s="90"/>
      <c r="D239" s="41">
        <f>D240+D241+D242</f>
        <v>1800000</v>
      </c>
      <c r="E239" s="41">
        <f>E240+E241+E242</f>
        <v>0</v>
      </c>
      <c r="F239" s="41">
        <f>F240+F241+F242</f>
        <v>1800000</v>
      </c>
    </row>
    <row r="240" spans="1:6" ht="42" customHeight="1">
      <c r="A240" s="93" t="s">
        <v>334</v>
      </c>
      <c r="B240" s="89" t="s">
        <v>522</v>
      </c>
      <c r="C240" s="90">
        <v>200</v>
      </c>
      <c r="D240" s="41">
        <v>500000</v>
      </c>
      <c r="E240" s="53"/>
      <c r="F240" s="53">
        <f>D240+E240</f>
        <v>500000</v>
      </c>
    </row>
    <row r="241" spans="1:6" ht="26.25" customHeight="1">
      <c r="A241" s="33" t="s">
        <v>335</v>
      </c>
      <c r="B241" s="89" t="s">
        <v>523</v>
      </c>
      <c r="C241" s="90">
        <v>200</v>
      </c>
      <c r="D241" s="41">
        <v>100000</v>
      </c>
      <c r="E241" s="53"/>
      <c r="F241" s="53">
        <f>D241+E241</f>
        <v>100000</v>
      </c>
    </row>
    <row r="242" spans="1:6" ht="39" customHeight="1">
      <c r="A242" s="19" t="s">
        <v>336</v>
      </c>
      <c r="B242" s="89" t="s">
        <v>524</v>
      </c>
      <c r="C242" s="90">
        <v>200</v>
      </c>
      <c r="D242" s="41">
        <v>1200000</v>
      </c>
      <c r="E242" s="53"/>
      <c r="F242" s="53">
        <f>D242+E242</f>
        <v>1200000</v>
      </c>
    </row>
    <row r="243" spans="1:6" ht="27" customHeight="1">
      <c r="A243" s="25" t="s">
        <v>478</v>
      </c>
      <c r="B243" s="89" t="s">
        <v>479</v>
      </c>
      <c r="C243" s="90"/>
      <c r="D243" s="41">
        <f>D244</f>
        <v>500000</v>
      </c>
      <c r="E243" s="41">
        <f>E244</f>
        <v>0</v>
      </c>
      <c r="F243" s="41">
        <f>F244</f>
        <v>500000</v>
      </c>
    </row>
    <row r="244" spans="1:6" ht="39" customHeight="1">
      <c r="A244" s="19" t="s">
        <v>480</v>
      </c>
      <c r="B244" s="89" t="s">
        <v>484</v>
      </c>
      <c r="C244" s="90"/>
      <c r="D244" s="41">
        <f>D245+D246+D247</f>
        <v>500000</v>
      </c>
      <c r="E244" s="41">
        <f>E245+E246+E247</f>
        <v>0</v>
      </c>
      <c r="F244" s="41">
        <f>F245+F246+F247</f>
        <v>500000</v>
      </c>
    </row>
    <row r="245" spans="1:6" ht="39" customHeight="1">
      <c r="A245" s="19" t="s">
        <v>481</v>
      </c>
      <c r="B245" s="89" t="s">
        <v>525</v>
      </c>
      <c r="C245" s="90">
        <v>200</v>
      </c>
      <c r="D245" s="41">
        <v>300000</v>
      </c>
      <c r="E245" s="53"/>
      <c r="F245" s="53">
        <f>D245+E245</f>
        <v>300000</v>
      </c>
    </row>
    <row r="246" spans="1:6" ht="39" customHeight="1">
      <c r="A246" s="19" t="s">
        <v>482</v>
      </c>
      <c r="B246" s="89" t="s">
        <v>526</v>
      </c>
      <c r="C246" s="90">
        <v>200</v>
      </c>
      <c r="D246" s="41">
        <v>125000</v>
      </c>
      <c r="E246" s="53"/>
      <c r="F246" s="53">
        <f>D246+E246</f>
        <v>125000</v>
      </c>
    </row>
    <row r="247" spans="1:6" ht="39" customHeight="1">
      <c r="A247" s="19" t="s">
        <v>483</v>
      </c>
      <c r="B247" s="89" t="s">
        <v>527</v>
      </c>
      <c r="C247" s="90">
        <v>200</v>
      </c>
      <c r="D247" s="41">
        <v>75000</v>
      </c>
      <c r="E247" s="53"/>
      <c r="F247" s="53">
        <f>D247+E247</f>
        <v>75000</v>
      </c>
    </row>
    <row r="248" spans="1:6" ht="25.5" customHeight="1">
      <c r="A248" s="34" t="s">
        <v>337</v>
      </c>
      <c r="B248" s="23" t="s">
        <v>338</v>
      </c>
      <c r="C248" s="94"/>
      <c r="D248" s="92">
        <f>D249+D252</f>
        <v>50000</v>
      </c>
      <c r="E248" s="92">
        <f>E249+E252</f>
        <v>0</v>
      </c>
      <c r="F248" s="92">
        <f>F249+F252</f>
        <v>50000</v>
      </c>
    </row>
    <row r="249" spans="1:6" ht="29.25" customHeight="1">
      <c r="A249" s="25" t="s">
        <v>339</v>
      </c>
      <c r="B249" s="89" t="s">
        <v>340</v>
      </c>
      <c r="C249" s="90"/>
      <c r="D249" s="41">
        <f t="shared" ref="D249:F250" si="30">D250</f>
        <v>40000</v>
      </c>
      <c r="E249" s="41">
        <f t="shared" si="30"/>
        <v>0</v>
      </c>
      <c r="F249" s="41">
        <f t="shared" si="30"/>
        <v>40000</v>
      </c>
    </row>
    <row r="250" spans="1:6" ht="21" customHeight="1">
      <c r="A250" s="25" t="s">
        <v>341</v>
      </c>
      <c r="B250" s="89" t="s">
        <v>342</v>
      </c>
      <c r="C250" s="90"/>
      <c r="D250" s="41">
        <f>D251</f>
        <v>40000</v>
      </c>
      <c r="E250" s="41">
        <f t="shared" si="30"/>
        <v>0</v>
      </c>
      <c r="F250" s="41">
        <f t="shared" si="30"/>
        <v>40000</v>
      </c>
    </row>
    <row r="251" spans="1:6" ht="27" customHeight="1">
      <c r="A251" s="25" t="s">
        <v>343</v>
      </c>
      <c r="B251" s="89" t="s">
        <v>528</v>
      </c>
      <c r="C251" s="90">
        <v>200</v>
      </c>
      <c r="D251" s="41">
        <v>40000</v>
      </c>
      <c r="E251" s="53"/>
      <c r="F251" s="53">
        <f>D251+E251</f>
        <v>40000</v>
      </c>
    </row>
    <row r="252" spans="1:6" ht="27" customHeight="1">
      <c r="A252" s="25" t="s">
        <v>345</v>
      </c>
      <c r="B252" s="89" t="s">
        <v>344</v>
      </c>
      <c r="C252" s="90"/>
      <c r="D252" s="41">
        <f t="shared" ref="D252:F253" si="31">D253</f>
        <v>10000</v>
      </c>
      <c r="E252" s="41">
        <f t="shared" si="31"/>
        <v>0</v>
      </c>
      <c r="F252" s="41">
        <f t="shared" si="31"/>
        <v>10000</v>
      </c>
    </row>
    <row r="253" spans="1:6" ht="19.5" customHeight="1">
      <c r="A253" s="25" t="s">
        <v>346</v>
      </c>
      <c r="B253" s="89" t="s">
        <v>571</v>
      </c>
      <c r="C253" s="90"/>
      <c r="D253" s="41">
        <f>D254</f>
        <v>10000</v>
      </c>
      <c r="E253" s="41">
        <f t="shared" si="31"/>
        <v>0</v>
      </c>
      <c r="F253" s="41">
        <f t="shared" si="31"/>
        <v>10000</v>
      </c>
    </row>
    <row r="254" spans="1:6" ht="27" customHeight="1">
      <c r="A254" s="25" t="s">
        <v>347</v>
      </c>
      <c r="B254" s="89" t="s">
        <v>572</v>
      </c>
      <c r="C254" s="90">
        <v>200</v>
      </c>
      <c r="D254" s="41">
        <v>10000</v>
      </c>
      <c r="E254" s="53"/>
      <c r="F254" s="53">
        <f>D254+E254</f>
        <v>10000</v>
      </c>
    </row>
    <row r="255" spans="1:6" ht="19.5" customHeight="1">
      <c r="A255" s="22" t="s">
        <v>348</v>
      </c>
      <c r="B255" s="23" t="s">
        <v>349</v>
      </c>
      <c r="C255" s="94"/>
      <c r="D255" s="92">
        <f>D260+D256+D270+D264</f>
        <v>2965903.73</v>
      </c>
      <c r="E255" s="92">
        <f>E260+E256+E270+E264</f>
        <v>0</v>
      </c>
      <c r="F255" s="92">
        <f>F260+F256+F270+F264</f>
        <v>2965903.73</v>
      </c>
    </row>
    <row r="256" spans="1:6" ht="24" customHeight="1">
      <c r="A256" s="19" t="s">
        <v>350</v>
      </c>
      <c r="B256" s="89" t="s">
        <v>352</v>
      </c>
      <c r="C256" s="90"/>
      <c r="D256" s="41">
        <f>D257</f>
        <v>1706000</v>
      </c>
      <c r="E256" s="41">
        <f>E257</f>
        <v>0</v>
      </c>
      <c r="F256" s="41">
        <f>F257</f>
        <v>1706000</v>
      </c>
    </row>
    <row r="257" spans="1:6" ht="27.75" customHeight="1">
      <c r="A257" s="19" t="s">
        <v>354</v>
      </c>
      <c r="B257" s="89" t="s">
        <v>353</v>
      </c>
      <c r="C257" s="90"/>
      <c r="D257" s="41">
        <f>D258+D259</f>
        <v>1706000</v>
      </c>
      <c r="E257" s="41">
        <f>E258+E259</f>
        <v>0</v>
      </c>
      <c r="F257" s="41">
        <f>F258+F259</f>
        <v>1706000</v>
      </c>
    </row>
    <row r="258" spans="1:6" ht="38.25" customHeight="1">
      <c r="A258" s="19" t="s">
        <v>355</v>
      </c>
      <c r="B258" s="89" t="s">
        <v>529</v>
      </c>
      <c r="C258" s="90">
        <v>200</v>
      </c>
      <c r="D258" s="41">
        <v>1606000</v>
      </c>
      <c r="E258" s="53"/>
      <c r="F258" s="53">
        <f>D258+E258</f>
        <v>1606000</v>
      </c>
    </row>
    <row r="259" spans="1:6" ht="40.5" customHeight="1">
      <c r="A259" s="25" t="s">
        <v>356</v>
      </c>
      <c r="B259" s="89" t="s">
        <v>600</v>
      </c>
      <c r="C259" s="90">
        <v>200</v>
      </c>
      <c r="D259" s="41">
        <v>100000</v>
      </c>
      <c r="E259" s="53"/>
      <c r="F259" s="53">
        <f>D259+E259</f>
        <v>100000</v>
      </c>
    </row>
    <row r="260" spans="1:6" ht="24" customHeight="1">
      <c r="A260" s="19" t="s">
        <v>357</v>
      </c>
      <c r="B260" s="89" t="s">
        <v>351</v>
      </c>
      <c r="C260" s="90"/>
      <c r="D260" s="41">
        <f>D261</f>
        <v>180000</v>
      </c>
      <c r="E260" s="41">
        <f>E261</f>
        <v>0</v>
      </c>
      <c r="F260" s="41">
        <f>F261</f>
        <v>180000</v>
      </c>
    </row>
    <row r="261" spans="1:6" ht="50.25" customHeight="1">
      <c r="A261" s="19" t="s">
        <v>359</v>
      </c>
      <c r="B261" s="89" t="s">
        <v>358</v>
      </c>
      <c r="C261" s="90"/>
      <c r="D261" s="41">
        <f>D262+D263</f>
        <v>180000</v>
      </c>
      <c r="E261" s="41">
        <f>E262+E263</f>
        <v>0</v>
      </c>
      <c r="F261" s="41">
        <f>F262+F263</f>
        <v>180000</v>
      </c>
    </row>
    <row r="262" spans="1:6" ht="40.5" customHeight="1">
      <c r="A262" s="19" t="s">
        <v>360</v>
      </c>
      <c r="B262" s="89" t="s">
        <v>530</v>
      </c>
      <c r="C262" s="90">
        <v>200</v>
      </c>
      <c r="D262" s="41">
        <v>30000</v>
      </c>
      <c r="E262" s="53"/>
      <c r="F262" s="53">
        <f>D262+E262</f>
        <v>30000</v>
      </c>
    </row>
    <row r="263" spans="1:6" ht="38.25" customHeight="1">
      <c r="A263" s="19" t="s">
        <v>143</v>
      </c>
      <c r="B263" s="89" t="s">
        <v>531</v>
      </c>
      <c r="C263" s="90">
        <v>200</v>
      </c>
      <c r="D263" s="41">
        <v>150000</v>
      </c>
      <c r="E263" s="53"/>
      <c r="F263" s="53">
        <f>D263+E263</f>
        <v>150000</v>
      </c>
    </row>
    <row r="264" spans="1:6" ht="25.5">
      <c r="A264" s="19" t="s">
        <v>485</v>
      </c>
      <c r="B264" s="89" t="s">
        <v>488</v>
      </c>
      <c r="C264" s="90"/>
      <c r="D264" s="41">
        <f>D265</f>
        <v>635903.73</v>
      </c>
      <c r="E264" s="41">
        <f>E265</f>
        <v>0</v>
      </c>
      <c r="F264" s="41">
        <f>F265</f>
        <v>635903.73</v>
      </c>
    </row>
    <row r="265" spans="1:6" ht="27" customHeight="1">
      <c r="A265" s="19" t="s">
        <v>486</v>
      </c>
      <c r="B265" s="89" t="s">
        <v>489</v>
      </c>
      <c r="C265" s="90"/>
      <c r="D265" s="41">
        <f>D266+D268+D269+D267</f>
        <v>635903.73</v>
      </c>
      <c r="E265" s="41">
        <f>E266+E268+E269+E267</f>
        <v>0</v>
      </c>
      <c r="F265" s="41">
        <f>F266+F268+F269+F267</f>
        <v>635903.73</v>
      </c>
    </row>
    <row r="266" spans="1:6" ht="38.25" customHeight="1">
      <c r="A266" s="19" t="s">
        <v>487</v>
      </c>
      <c r="B266" s="89" t="s">
        <v>532</v>
      </c>
      <c r="C266" s="90">
        <v>200</v>
      </c>
      <c r="D266" s="41">
        <v>130000</v>
      </c>
      <c r="E266" s="53"/>
      <c r="F266" s="53">
        <f>D266+E266</f>
        <v>130000</v>
      </c>
    </row>
    <row r="267" spans="1:6" ht="38.25" customHeight="1">
      <c r="A267" s="19" t="s">
        <v>586</v>
      </c>
      <c r="B267" s="89" t="s">
        <v>532</v>
      </c>
      <c r="C267" s="90">
        <v>600</v>
      </c>
      <c r="D267" s="41">
        <v>100000</v>
      </c>
      <c r="E267" s="53"/>
      <c r="F267" s="53">
        <f>D267+E267</f>
        <v>100000</v>
      </c>
    </row>
    <row r="268" spans="1:6" ht="64.5" customHeight="1">
      <c r="A268" s="19" t="s">
        <v>540</v>
      </c>
      <c r="B268" s="89" t="s">
        <v>536</v>
      </c>
      <c r="C268" s="90">
        <v>100</v>
      </c>
      <c r="D268" s="41">
        <v>366338.35</v>
      </c>
      <c r="E268" s="53"/>
      <c r="F268" s="53">
        <f>D268+E268</f>
        <v>366338.35</v>
      </c>
    </row>
    <row r="269" spans="1:6" ht="40.5" customHeight="1">
      <c r="A269" s="19" t="s">
        <v>541</v>
      </c>
      <c r="B269" s="89" t="s">
        <v>536</v>
      </c>
      <c r="C269" s="90">
        <v>200</v>
      </c>
      <c r="D269" s="41">
        <v>39565.379999999997</v>
      </c>
      <c r="E269" s="53"/>
      <c r="F269" s="53">
        <f>D269+E269</f>
        <v>39565.379999999997</v>
      </c>
    </row>
    <row r="270" spans="1:6" ht="26.25" customHeight="1">
      <c r="A270" s="25" t="s">
        <v>493</v>
      </c>
      <c r="B270" s="89" t="s">
        <v>490</v>
      </c>
      <c r="C270" s="90"/>
      <c r="D270" s="41">
        <f>D271</f>
        <v>444000</v>
      </c>
      <c r="E270" s="41">
        <f>E271</f>
        <v>0</v>
      </c>
      <c r="F270" s="41">
        <f>F271</f>
        <v>444000</v>
      </c>
    </row>
    <row r="271" spans="1:6" ht="21.75" customHeight="1">
      <c r="A271" s="25" t="s">
        <v>494</v>
      </c>
      <c r="B271" s="89" t="s">
        <v>491</v>
      </c>
      <c r="C271" s="90"/>
      <c r="D271" s="41">
        <f>D272+D274+D273+D275</f>
        <v>444000</v>
      </c>
      <c r="E271" s="41">
        <f>E272+E274+E273+E275</f>
        <v>0</v>
      </c>
      <c r="F271" s="41">
        <f>F272+F274+F273+F275</f>
        <v>444000</v>
      </c>
    </row>
    <row r="272" spans="1:6" ht="39" customHeight="1">
      <c r="A272" s="19" t="s">
        <v>495</v>
      </c>
      <c r="B272" s="89" t="s">
        <v>533</v>
      </c>
      <c r="C272" s="90">
        <v>200</v>
      </c>
      <c r="D272" s="41">
        <v>102400</v>
      </c>
      <c r="E272" s="53"/>
      <c r="F272" s="53">
        <f>D272+E272</f>
        <v>102400</v>
      </c>
    </row>
    <row r="273" spans="1:6" ht="40.5" customHeight="1">
      <c r="A273" s="19" t="s">
        <v>587</v>
      </c>
      <c r="B273" s="89" t="s">
        <v>533</v>
      </c>
      <c r="C273" s="90">
        <v>600</v>
      </c>
      <c r="D273" s="41">
        <v>47000</v>
      </c>
      <c r="E273" s="53"/>
      <c r="F273" s="53">
        <f>D273+E273</f>
        <v>47000</v>
      </c>
    </row>
    <row r="274" spans="1:6" ht="35.25" customHeight="1">
      <c r="A274" s="19" t="s">
        <v>152</v>
      </c>
      <c r="B274" s="89" t="s">
        <v>534</v>
      </c>
      <c r="C274" s="90">
        <v>200</v>
      </c>
      <c r="D274" s="41">
        <v>203600</v>
      </c>
      <c r="E274" s="53"/>
      <c r="F274" s="53">
        <f>D274+E274</f>
        <v>203600</v>
      </c>
    </row>
    <row r="275" spans="1:6" ht="35.25" customHeight="1">
      <c r="A275" s="19" t="s">
        <v>588</v>
      </c>
      <c r="B275" s="89" t="s">
        <v>534</v>
      </c>
      <c r="C275" s="90">
        <v>600</v>
      </c>
      <c r="D275" s="41">
        <v>91000</v>
      </c>
      <c r="E275" s="53"/>
      <c r="F275" s="53">
        <f>D275+E275</f>
        <v>91000</v>
      </c>
    </row>
    <row r="276" spans="1:6" ht="25.5">
      <c r="A276" s="91" t="s">
        <v>237</v>
      </c>
      <c r="B276" s="28">
        <v>4000000000</v>
      </c>
      <c r="C276" s="90"/>
      <c r="D276" s="92">
        <f>D277+D280+D296+D314</f>
        <v>42427182.100000001</v>
      </c>
      <c r="E276" s="144">
        <f>E277+E280+E296+E314</f>
        <v>346792.5</v>
      </c>
      <c r="F276" s="144">
        <f>F277+F280+F296+F314</f>
        <v>42773974.600000001</v>
      </c>
    </row>
    <row r="277" spans="1:6" ht="25.5">
      <c r="A277" s="91" t="s">
        <v>13</v>
      </c>
      <c r="B277" s="28">
        <v>4090000000</v>
      </c>
      <c r="C277" s="90"/>
      <c r="D277" s="92">
        <f>D278+D279</f>
        <v>670935</v>
      </c>
      <c r="E277" s="92">
        <f>E278+E279</f>
        <v>17574</v>
      </c>
      <c r="F277" s="92">
        <f>F278+F279</f>
        <v>688509</v>
      </c>
    </row>
    <row r="278" spans="1:6" ht="51" customHeight="1">
      <c r="A278" s="93" t="s">
        <v>111</v>
      </c>
      <c r="B278" s="8">
        <v>4090000270</v>
      </c>
      <c r="C278" s="90">
        <v>100</v>
      </c>
      <c r="D278" s="41">
        <v>570249</v>
      </c>
      <c r="E278" s="53">
        <v>17574</v>
      </c>
      <c r="F278" s="53">
        <f>D278+E278</f>
        <v>587823</v>
      </c>
    </row>
    <row r="279" spans="1:6" ht="27.75" customHeight="1">
      <c r="A279" s="93" t="s">
        <v>144</v>
      </c>
      <c r="B279" s="8">
        <v>4090000270</v>
      </c>
      <c r="C279" s="90">
        <v>200</v>
      </c>
      <c r="D279" s="41">
        <v>100686</v>
      </c>
      <c r="E279" s="53"/>
      <c r="F279" s="53">
        <f>D279+E279</f>
        <v>100686</v>
      </c>
    </row>
    <row r="280" spans="1:6" ht="27.75" customHeight="1">
      <c r="A280" s="35" t="s">
        <v>124</v>
      </c>
      <c r="B280" s="28">
        <v>4100000000</v>
      </c>
      <c r="C280" s="90"/>
      <c r="D280" s="92">
        <f>D281+D282+D283+D285+D289+D290+D292+D286+D287+D288+D293+D294+D284+D291+D295</f>
        <v>26251015</v>
      </c>
      <c r="E280" s="220">
        <f t="shared" ref="E280:F280" si="32">E281+E282+E283+E285+E289+E290+E292+E286+E287+E288+E293+E294+E284+E291+E295</f>
        <v>165268.5</v>
      </c>
      <c r="F280" s="220">
        <f t="shared" si="32"/>
        <v>26416283.5</v>
      </c>
    </row>
    <row r="281" spans="1:6" ht="54.75" customHeight="1">
      <c r="A281" s="18" t="s">
        <v>112</v>
      </c>
      <c r="B281" s="8">
        <v>4190000250</v>
      </c>
      <c r="C281" s="90">
        <v>100</v>
      </c>
      <c r="D281" s="41">
        <v>1575776</v>
      </c>
      <c r="E281" s="53"/>
      <c r="F281" s="53">
        <f t="shared" ref="F281:F313" si="33">D281+E281</f>
        <v>1575776</v>
      </c>
    </row>
    <row r="282" spans="1:6" ht="51.75" customHeight="1">
      <c r="A282" s="93" t="s">
        <v>113</v>
      </c>
      <c r="B282" s="8">
        <v>4190000280</v>
      </c>
      <c r="C282" s="90">
        <v>100</v>
      </c>
      <c r="D282" s="41">
        <v>14665869</v>
      </c>
      <c r="E282" s="53">
        <v>1009793</v>
      </c>
      <c r="F282" s="53">
        <f t="shared" si="33"/>
        <v>15675662</v>
      </c>
    </row>
    <row r="283" spans="1:6" ht="25.5" customHeight="1">
      <c r="A283" s="93" t="s">
        <v>145</v>
      </c>
      <c r="B283" s="8">
        <v>4190000280</v>
      </c>
      <c r="C283" s="90">
        <v>200</v>
      </c>
      <c r="D283" s="41">
        <v>2265189</v>
      </c>
      <c r="E283" s="53">
        <v>-931762.36</v>
      </c>
      <c r="F283" s="53">
        <f t="shared" si="33"/>
        <v>1333426.6400000001</v>
      </c>
    </row>
    <row r="284" spans="1:6" ht="25.5" customHeight="1">
      <c r="A284" s="137" t="s">
        <v>865</v>
      </c>
      <c r="B284" s="8">
        <v>4190000280</v>
      </c>
      <c r="C284" s="135">
        <v>300</v>
      </c>
      <c r="D284" s="134">
        <v>128630</v>
      </c>
      <c r="E284" s="136">
        <v>-5850.14</v>
      </c>
      <c r="F284" s="136">
        <f t="shared" si="33"/>
        <v>122779.86</v>
      </c>
    </row>
    <row r="285" spans="1:6" ht="25.5">
      <c r="A285" s="93" t="s">
        <v>114</v>
      </c>
      <c r="B285" s="8">
        <v>4190000280</v>
      </c>
      <c r="C285" s="90">
        <v>800</v>
      </c>
      <c r="D285" s="41">
        <v>25400</v>
      </c>
      <c r="E285" s="53"/>
      <c r="F285" s="53">
        <f t="shared" si="33"/>
        <v>25400</v>
      </c>
    </row>
    <row r="286" spans="1:6" ht="54.75" customHeight="1">
      <c r="A286" s="93" t="s">
        <v>125</v>
      </c>
      <c r="B286" s="89" t="s">
        <v>120</v>
      </c>
      <c r="C286" s="20" t="s">
        <v>7</v>
      </c>
      <c r="D286" s="41">
        <v>1768336</v>
      </c>
      <c r="E286" s="53">
        <v>29536</v>
      </c>
      <c r="F286" s="53">
        <f t="shared" si="33"/>
        <v>1797872</v>
      </c>
    </row>
    <row r="287" spans="1:6" ht="39.75" customHeight="1">
      <c r="A287" s="93" t="s">
        <v>146</v>
      </c>
      <c r="B287" s="89" t="s">
        <v>120</v>
      </c>
      <c r="C287" s="20" t="s">
        <v>72</v>
      </c>
      <c r="D287" s="41">
        <v>159738</v>
      </c>
      <c r="E287" s="53"/>
      <c r="F287" s="53">
        <f t="shared" si="33"/>
        <v>159738</v>
      </c>
    </row>
    <row r="288" spans="1:6" ht="25.5">
      <c r="A288" s="93" t="s">
        <v>193</v>
      </c>
      <c r="B288" s="89" t="s">
        <v>120</v>
      </c>
      <c r="C288" s="20" t="s">
        <v>192</v>
      </c>
      <c r="D288" s="41">
        <v>2000</v>
      </c>
      <c r="E288" s="53"/>
      <c r="F288" s="53">
        <f t="shared" si="33"/>
        <v>2000</v>
      </c>
    </row>
    <row r="289" spans="1:6" ht="52.5" customHeight="1">
      <c r="A289" s="93" t="s">
        <v>115</v>
      </c>
      <c r="B289" s="8">
        <v>4190000290</v>
      </c>
      <c r="C289" s="90">
        <v>100</v>
      </c>
      <c r="D289" s="41">
        <v>3866837</v>
      </c>
      <c r="E289" s="53">
        <v>38809</v>
      </c>
      <c r="F289" s="53">
        <f t="shared" si="33"/>
        <v>3905646</v>
      </c>
    </row>
    <row r="290" spans="1:6" ht="39.75" customHeight="1">
      <c r="A290" s="93" t="s">
        <v>147</v>
      </c>
      <c r="B290" s="8">
        <v>4190000290</v>
      </c>
      <c r="C290" s="90">
        <v>200</v>
      </c>
      <c r="D290" s="41">
        <v>213205</v>
      </c>
      <c r="E290" s="53"/>
      <c r="F290" s="53">
        <f t="shared" si="33"/>
        <v>213205</v>
      </c>
    </row>
    <row r="291" spans="1:6" ht="25.5" customHeight="1">
      <c r="A291" s="207" t="s">
        <v>917</v>
      </c>
      <c r="B291" s="8">
        <v>4190000290</v>
      </c>
      <c r="C291" s="205">
        <v>300</v>
      </c>
      <c r="D291" s="204">
        <v>8000</v>
      </c>
      <c r="E291" s="206"/>
      <c r="F291" s="206">
        <f t="shared" si="33"/>
        <v>8000</v>
      </c>
    </row>
    <row r="292" spans="1:6" ht="25.5" customHeight="1">
      <c r="A292" s="219" t="s">
        <v>116</v>
      </c>
      <c r="B292" s="8">
        <v>4190000290</v>
      </c>
      <c r="C292" s="90">
        <v>800</v>
      </c>
      <c r="D292" s="41">
        <v>2000</v>
      </c>
      <c r="E292" s="53"/>
      <c r="F292" s="53">
        <f t="shared" si="33"/>
        <v>2000</v>
      </c>
    </row>
    <row r="293" spans="1:6" ht="52.5" customHeight="1">
      <c r="A293" s="93" t="s">
        <v>194</v>
      </c>
      <c r="B293" s="8">
        <v>4190000370</v>
      </c>
      <c r="C293" s="90">
        <v>100</v>
      </c>
      <c r="D293" s="41">
        <v>1496343</v>
      </c>
      <c r="E293" s="53">
        <v>24743</v>
      </c>
      <c r="F293" s="53">
        <f t="shared" si="33"/>
        <v>1521086</v>
      </c>
    </row>
    <row r="294" spans="1:6" ht="38.25">
      <c r="A294" s="93" t="s">
        <v>195</v>
      </c>
      <c r="B294" s="8">
        <v>4190000370</v>
      </c>
      <c r="C294" s="90">
        <v>200</v>
      </c>
      <c r="D294" s="41">
        <v>73692</v>
      </c>
      <c r="E294" s="53">
        <v>-283.14999999999998</v>
      </c>
      <c r="F294" s="53">
        <f t="shared" si="33"/>
        <v>73408.850000000006</v>
      </c>
    </row>
    <row r="295" spans="1:6" ht="25.5">
      <c r="A295" s="219" t="s">
        <v>930</v>
      </c>
      <c r="B295" s="8">
        <v>4190000370</v>
      </c>
      <c r="C295" s="217">
        <v>800</v>
      </c>
      <c r="D295" s="216"/>
      <c r="E295" s="218">
        <v>283.14999999999998</v>
      </c>
      <c r="F295" s="218">
        <f t="shared" si="33"/>
        <v>283.14999999999998</v>
      </c>
    </row>
    <row r="296" spans="1:6" ht="18.75" customHeight="1">
      <c r="A296" s="35" t="s">
        <v>14</v>
      </c>
      <c r="B296" s="28">
        <v>4290000000</v>
      </c>
      <c r="C296" s="90"/>
      <c r="D296" s="209">
        <f>D297+D298+D299+D300+D302+D303+D304+D309+D310+D311+D307+D308+D301+D306+D312+D305+D313</f>
        <v>15240122.970000001</v>
      </c>
      <c r="E296" s="188">
        <f>E297+E298+E299+E300+E302+E303+E304+E309+E310+E311+E307+E308+E301+E306+E312+E305+E313</f>
        <v>163950</v>
      </c>
      <c r="F296" s="159">
        <f>F297+F298+F299+F300+F302+F303+F304+F309+F310+F311+F307+F308+F301+F306+F312+F305+F313</f>
        <v>15404072.970000001</v>
      </c>
    </row>
    <row r="297" spans="1:6" ht="25.5">
      <c r="A297" s="93" t="s">
        <v>117</v>
      </c>
      <c r="B297" s="8">
        <v>4290020090</v>
      </c>
      <c r="C297" s="90">
        <v>800</v>
      </c>
      <c r="D297" s="41">
        <v>1040357.98</v>
      </c>
      <c r="E297" s="53"/>
      <c r="F297" s="53">
        <f t="shared" si="33"/>
        <v>1040357.98</v>
      </c>
    </row>
    <row r="298" spans="1:6" ht="25.5">
      <c r="A298" s="93" t="s">
        <v>155</v>
      </c>
      <c r="B298" s="8">
        <v>4290020120</v>
      </c>
      <c r="C298" s="90">
        <v>800</v>
      </c>
      <c r="D298" s="41">
        <v>92617.5</v>
      </c>
      <c r="E298" s="53"/>
      <c r="F298" s="53">
        <f t="shared" si="33"/>
        <v>92617.5</v>
      </c>
    </row>
    <row r="299" spans="1:6" ht="38.25" customHeight="1">
      <c r="A299" s="93" t="s">
        <v>148</v>
      </c>
      <c r="B299" s="8">
        <v>4290020140</v>
      </c>
      <c r="C299" s="90">
        <v>200</v>
      </c>
      <c r="D299" s="41">
        <v>290500</v>
      </c>
      <c r="E299" s="53"/>
      <c r="F299" s="53">
        <f t="shared" si="33"/>
        <v>290500</v>
      </c>
    </row>
    <row r="300" spans="1:6" ht="38.25" customHeight="1">
      <c r="A300" s="93" t="s">
        <v>149</v>
      </c>
      <c r="B300" s="8">
        <v>4290020150</v>
      </c>
      <c r="C300" s="90">
        <v>200</v>
      </c>
      <c r="D300" s="41">
        <v>100000</v>
      </c>
      <c r="E300" s="53"/>
      <c r="F300" s="53">
        <f t="shared" si="33"/>
        <v>100000</v>
      </c>
    </row>
    <row r="301" spans="1:6" ht="53.25" customHeight="1">
      <c r="A301" s="93" t="s">
        <v>561</v>
      </c>
      <c r="B301" s="8">
        <v>4290008100</v>
      </c>
      <c r="C301" s="90">
        <v>500</v>
      </c>
      <c r="D301" s="41">
        <v>966300</v>
      </c>
      <c r="E301" s="53"/>
      <c r="F301" s="53">
        <f t="shared" si="33"/>
        <v>966300</v>
      </c>
    </row>
    <row r="302" spans="1:6" ht="53.25" customHeight="1">
      <c r="A302" s="93" t="s">
        <v>17</v>
      </c>
      <c r="B302" s="8">
        <v>4290000300</v>
      </c>
      <c r="C302" s="90">
        <v>100</v>
      </c>
      <c r="D302" s="41">
        <v>3560711</v>
      </c>
      <c r="E302" s="53">
        <v>33950</v>
      </c>
      <c r="F302" s="53">
        <f t="shared" si="33"/>
        <v>3594661</v>
      </c>
    </row>
    <row r="303" spans="1:6" ht="39.75" customHeight="1">
      <c r="A303" s="107" t="s">
        <v>150</v>
      </c>
      <c r="B303" s="8">
        <v>4290000300</v>
      </c>
      <c r="C303" s="90">
        <v>200</v>
      </c>
      <c r="D303" s="41">
        <v>4505023</v>
      </c>
      <c r="E303" s="53">
        <v>130000</v>
      </c>
      <c r="F303" s="53">
        <f t="shared" si="33"/>
        <v>4635023</v>
      </c>
    </row>
    <row r="304" spans="1:6" ht="37.5" customHeight="1">
      <c r="A304" s="93" t="s">
        <v>18</v>
      </c>
      <c r="B304" s="8">
        <v>4290000300</v>
      </c>
      <c r="C304" s="90">
        <v>800</v>
      </c>
      <c r="D304" s="41">
        <v>13246</v>
      </c>
      <c r="E304" s="53"/>
      <c r="F304" s="53">
        <f t="shared" si="33"/>
        <v>13246</v>
      </c>
    </row>
    <row r="305" spans="1:6" ht="37.5" customHeight="1">
      <c r="A305" s="174" t="s">
        <v>896</v>
      </c>
      <c r="B305" s="8">
        <v>4290000470</v>
      </c>
      <c r="C305" s="172">
        <v>200</v>
      </c>
      <c r="D305" s="171">
        <v>50000</v>
      </c>
      <c r="E305" s="173"/>
      <c r="F305" s="173">
        <f t="shared" si="33"/>
        <v>50000</v>
      </c>
    </row>
    <row r="306" spans="1:6" ht="64.5" customHeight="1">
      <c r="A306" s="107" t="s">
        <v>650</v>
      </c>
      <c r="B306" s="8">
        <v>4290000990</v>
      </c>
      <c r="C306" s="105">
        <v>200</v>
      </c>
      <c r="D306" s="104">
        <v>100000</v>
      </c>
      <c r="E306" s="106"/>
      <c r="F306" s="106">
        <f t="shared" si="33"/>
        <v>100000</v>
      </c>
    </row>
    <row r="307" spans="1:6" ht="51.75" customHeight="1">
      <c r="A307" s="24" t="s">
        <v>244</v>
      </c>
      <c r="B307" s="89" t="s">
        <v>250</v>
      </c>
      <c r="C307" s="90">
        <v>100</v>
      </c>
      <c r="D307" s="41">
        <v>359278</v>
      </c>
      <c r="E307" s="53"/>
      <c r="F307" s="53">
        <f t="shared" si="33"/>
        <v>359278</v>
      </c>
    </row>
    <row r="308" spans="1:6" ht="51.75" customHeight="1">
      <c r="A308" s="24" t="s">
        <v>245</v>
      </c>
      <c r="B308" s="89" t="s">
        <v>251</v>
      </c>
      <c r="C308" s="90">
        <v>100</v>
      </c>
      <c r="D308" s="41">
        <v>500528</v>
      </c>
      <c r="E308" s="53"/>
      <c r="F308" s="53">
        <f t="shared" si="33"/>
        <v>500528</v>
      </c>
    </row>
    <row r="309" spans="1:6" ht="27.75" customHeight="1">
      <c r="A309" s="31" t="s">
        <v>163</v>
      </c>
      <c r="B309" s="36">
        <v>4290020180</v>
      </c>
      <c r="C309" s="36">
        <v>200</v>
      </c>
      <c r="D309" s="95">
        <v>609000</v>
      </c>
      <c r="E309" s="53"/>
      <c r="F309" s="53">
        <f t="shared" si="33"/>
        <v>609000</v>
      </c>
    </row>
    <row r="310" spans="1:6" ht="26.25" customHeight="1">
      <c r="A310" s="18" t="s">
        <v>118</v>
      </c>
      <c r="B310" s="8">
        <v>4290007010</v>
      </c>
      <c r="C310" s="90">
        <v>300</v>
      </c>
      <c r="D310" s="41">
        <v>1516400</v>
      </c>
      <c r="E310" s="53"/>
      <c r="F310" s="53">
        <f t="shared" si="33"/>
        <v>1516400</v>
      </c>
    </row>
    <row r="311" spans="1:6" ht="51.75" customHeight="1">
      <c r="A311" s="18" t="s">
        <v>158</v>
      </c>
      <c r="B311" s="8">
        <v>4290007030</v>
      </c>
      <c r="C311" s="90">
        <v>300</v>
      </c>
      <c r="D311" s="41">
        <v>10000</v>
      </c>
      <c r="E311" s="53"/>
      <c r="F311" s="53">
        <f t="shared" si="33"/>
        <v>10000</v>
      </c>
    </row>
    <row r="312" spans="1:6" ht="42.75" customHeight="1">
      <c r="A312" s="26" t="s">
        <v>892</v>
      </c>
      <c r="B312" s="8">
        <v>4290008150</v>
      </c>
      <c r="C312" s="162">
        <v>500</v>
      </c>
      <c r="D312" s="156">
        <v>744961.49</v>
      </c>
      <c r="E312" s="158"/>
      <c r="F312" s="158">
        <f t="shared" si="33"/>
        <v>744961.49</v>
      </c>
    </row>
    <row r="313" spans="1:6" ht="53.25" customHeight="1">
      <c r="A313" s="26" t="s">
        <v>912</v>
      </c>
      <c r="B313" s="8">
        <v>4290055490</v>
      </c>
      <c r="C313" s="162">
        <v>100</v>
      </c>
      <c r="D313" s="191">
        <v>781200</v>
      </c>
      <c r="E313" s="193"/>
      <c r="F313" s="193">
        <f t="shared" si="33"/>
        <v>781200</v>
      </c>
    </row>
    <row r="314" spans="1:6" ht="41.25" customHeight="1">
      <c r="A314" s="35" t="s">
        <v>15</v>
      </c>
      <c r="B314" s="28">
        <v>4300000000</v>
      </c>
      <c r="C314" s="90"/>
      <c r="D314" s="92">
        <f>D315</f>
        <v>265109.13</v>
      </c>
      <c r="E314" s="144">
        <f>E315</f>
        <v>0</v>
      </c>
      <c r="F314" s="144">
        <f>F315</f>
        <v>265109.13</v>
      </c>
    </row>
    <row r="315" spans="1:6" ht="21.75" customHeight="1">
      <c r="A315" s="18" t="s">
        <v>14</v>
      </c>
      <c r="B315" s="8">
        <v>4390000000</v>
      </c>
      <c r="C315" s="90"/>
      <c r="D315" s="41">
        <f>D316+D317+D318</f>
        <v>265109.13</v>
      </c>
      <c r="E315" s="143">
        <f>E316+E317+E318</f>
        <v>0</v>
      </c>
      <c r="F315" s="143">
        <f>F316+F317+F318</f>
        <v>265109.13</v>
      </c>
    </row>
    <row r="316" spans="1:6" ht="39" customHeight="1">
      <c r="A316" s="93" t="s">
        <v>151</v>
      </c>
      <c r="B316" s="8">
        <v>4390080350</v>
      </c>
      <c r="C316" s="90">
        <v>200</v>
      </c>
      <c r="D316" s="41">
        <v>6268.8</v>
      </c>
      <c r="E316" s="53"/>
      <c r="F316" s="53">
        <f>D316+E316</f>
        <v>6268.8</v>
      </c>
    </row>
    <row r="317" spans="1:6" ht="64.5" customHeight="1">
      <c r="A317" s="24" t="s">
        <v>542</v>
      </c>
      <c r="B317" s="8">
        <v>4390080370</v>
      </c>
      <c r="C317" s="90">
        <v>200</v>
      </c>
      <c r="D317" s="41">
        <v>30703.33</v>
      </c>
      <c r="E317" s="53"/>
      <c r="F317" s="53">
        <f>D317+E317</f>
        <v>30703.33</v>
      </c>
    </row>
    <row r="318" spans="1:6" ht="78.75" customHeight="1">
      <c r="A318" s="24" t="s">
        <v>261</v>
      </c>
      <c r="B318" s="8">
        <v>4390082400</v>
      </c>
      <c r="C318" s="90">
        <v>200</v>
      </c>
      <c r="D318" s="41">
        <v>228137</v>
      </c>
      <c r="E318" s="53"/>
      <c r="F318" s="53">
        <f>D318+E318</f>
        <v>228137</v>
      </c>
    </row>
    <row r="319" spans="1:6" ht="27" customHeight="1">
      <c r="A319" s="37" t="s">
        <v>616</v>
      </c>
      <c r="B319" s="8">
        <v>4500000000</v>
      </c>
      <c r="C319" s="90"/>
      <c r="D319" s="92">
        <f t="shared" ref="D319:F320" si="34">D320</f>
        <v>158116</v>
      </c>
      <c r="E319" s="92">
        <f t="shared" si="34"/>
        <v>0</v>
      </c>
      <c r="F319" s="92">
        <f t="shared" si="34"/>
        <v>158116</v>
      </c>
    </row>
    <row r="320" spans="1:6" ht="20.25" customHeight="1">
      <c r="A320" s="32" t="s">
        <v>14</v>
      </c>
      <c r="B320" s="8">
        <v>4590000000</v>
      </c>
      <c r="C320" s="90"/>
      <c r="D320" s="41">
        <f>D321</f>
        <v>158116</v>
      </c>
      <c r="E320" s="41">
        <f t="shared" si="34"/>
        <v>0</v>
      </c>
      <c r="F320" s="41">
        <f t="shared" si="34"/>
        <v>158116</v>
      </c>
    </row>
    <row r="321" spans="1:6" ht="29.25" customHeight="1">
      <c r="A321" s="25" t="s">
        <v>617</v>
      </c>
      <c r="B321" s="8">
        <v>4590054690</v>
      </c>
      <c r="C321" s="90">
        <v>200</v>
      </c>
      <c r="D321" s="41">
        <v>158116</v>
      </c>
      <c r="E321" s="53"/>
      <c r="F321" s="53">
        <f>D321+E321</f>
        <v>158116</v>
      </c>
    </row>
    <row r="322" spans="1:6" ht="12.75">
      <c r="A322" s="91" t="s">
        <v>16</v>
      </c>
      <c r="B322" s="8"/>
      <c r="C322" s="90"/>
      <c r="D322" s="77">
        <f>D18+D113+D144+D152+D158+D168+D172+D189+D228+D237+D248+D255+D276+D319</f>
        <v>265712787.05000001</v>
      </c>
      <c r="E322" s="77">
        <f>E18+E113+E144+E152+E158+E168+E172+E189+E228+E237+E248+E255+E276+E319</f>
        <v>3187087.94</v>
      </c>
      <c r="F322" s="77">
        <f>F18+F113+F144+F152+F158+F168+F172+F189+F228+F237+F248+F255+F276+F319</f>
        <v>268899874.99000001</v>
      </c>
    </row>
  </sheetData>
  <mergeCells count="21">
    <mergeCell ref="A47:A48"/>
    <mergeCell ref="B47:B48"/>
    <mergeCell ref="C47:C48"/>
    <mergeCell ref="D47:D48"/>
    <mergeCell ref="B8:F8"/>
    <mergeCell ref="B9:F9"/>
    <mergeCell ref="A10:F10"/>
    <mergeCell ref="A16:F16"/>
    <mergeCell ref="E47:E48"/>
    <mergeCell ref="F47:F48"/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</mergeCells>
  <pageMargins left="0.70866141732283472" right="0.31496062992125984" top="0.74803149606299213" bottom="0.74803149606299213" header="0.31496062992125984" footer="0.31496062992125984"/>
  <pageSetup paperSize="9" scale="66" orientation="portrait" r:id="rId1"/>
  <rowBreaks count="10" manualBreakCount="10">
    <brk id="40" max="5" man="1"/>
    <brk id="65" max="5" man="1"/>
    <brk id="84" max="5" man="1"/>
    <brk id="106" max="5" man="1"/>
    <brk id="135" max="5" man="1"/>
    <brk id="166" max="5" man="1"/>
    <brk id="197" max="5" man="1"/>
    <brk id="229" max="5" man="1"/>
    <brk id="265" max="5" man="1"/>
    <brk id="2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22" zoomScale="105" zoomScaleSheetLayoutView="105" workbookViewId="0">
      <selection activeCell="E43" sqref="E43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74" customWidth="1"/>
    <col min="5" max="5" width="16.140625" customWidth="1"/>
  </cols>
  <sheetData>
    <row r="1" spans="1:5" ht="15.75">
      <c r="A1" s="51"/>
      <c r="B1" s="259" t="s">
        <v>229</v>
      </c>
      <c r="C1" s="259"/>
      <c r="D1" s="259"/>
      <c r="E1" s="259"/>
    </row>
    <row r="2" spans="1:5" ht="15.75" customHeight="1">
      <c r="A2" s="51"/>
      <c r="B2" s="259" t="s">
        <v>0</v>
      </c>
      <c r="C2" s="259"/>
      <c r="D2" s="259"/>
      <c r="E2" s="259"/>
    </row>
    <row r="3" spans="1:5" ht="15.75">
      <c r="A3" s="51"/>
      <c r="B3" s="260" t="s">
        <v>198</v>
      </c>
      <c r="C3" s="260"/>
      <c r="D3" s="260"/>
      <c r="E3" s="260"/>
    </row>
    <row r="4" spans="1:5" ht="15.75" customHeight="1">
      <c r="A4" s="259" t="s">
        <v>2</v>
      </c>
      <c r="B4" s="259"/>
      <c r="C4" s="259"/>
      <c r="D4" s="259"/>
      <c r="E4" s="259"/>
    </row>
    <row r="5" spans="1:5" ht="15.75" customHeight="1">
      <c r="A5" s="259" t="s">
        <v>932</v>
      </c>
      <c r="B5" s="259"/>
      <c r="C5" s="259"/>
      <c r="D5" s="259"/>
      <c r="E5" s="259"/>
    </row>
    <row r="6" spans="1:5" ht="15.75">
      <c r="B6" s="259" t="s">
        <v>160</v>
      </c>
      <c r="C6" s="259"/>
      <c r="D6" s="259"/>
      <c r="E6" s="259"/>
    </row>
    <row r="7" spans="1:5" ht="15.75" customHeight="1">
      <c r="B7" s="259" t="s">
        <v>0</v>
      </c>
      <c r="C7" s="259"/>
      <c r="D7" s="259"/>
      <c r="E7" s="259"/>
    </row>
    <row r="8" spans="1:5" ht="15.75">
      <c r="B8" s="259" t="s">
        <v>1</v>
      </c>
      <c r="C8" s="259"/>
      <c r="D8" s="259"/>
      <c r="E8" s="259"/>
    </row>
    <row r="9" spans="1:5" ht="15.75" customHeight="1">
      <c r="B9" s="259" t="s">
        <v>2</v>
      </c>
      <c r="C9" s="259"/>
      <c r="D9" s="259"/>
      <c r="E9" s="259"/>
    </row>
    <row r="10" spans="1:5" ht="18.75" customHeight="1">
      <c r="A10" s="1"/>
      <c r="B10" s="259" t="s">
        <v>707</v>
      </c>
      <c r="C10" s="259"/>
      <c r="D10" s="259"/>
      <c r="E10" s="259"/>
    </row>
    <row r="11" spans="1:5" ht="10.5" customHeight="1">
      <c r="A11" s="1"/>
      <c r="B11" s="17"/>
    </row>
    <row r="12" spans="1:5" ht="15" customHeight="1">
      <c r="A12" s="261" t="s">
        <v>21</v>
      </c>
      <c r="B12" s="261"/>
      <c r="C12" s="261"/>
      <c r="D12" s="261"/>
      <c r="E12" s="261"/>
    </row>
    <row r="13" spans="1:5" ht="31.5" customHeight="1">
      <c r="A13" s="261" t="s">
        <v>538</v>
      </c>
      <c r="B13" s="261"/>
      <c r="C13" s="261"/>
      <c r="D13" s="261"/>
      <c r="E13" s="261"/>
    </row>
    <row r="14" spans="1:5" ht="14.25" customHeight="1">
      <c r="A14" s="142"/>
      <c r="B14" s="142"/>
      <c r="C14" s="142"/>
      <c r="D14" s="142"/>
      <c r="E14" s="142"/>
    </row>
    <row r="15" spans="1:5" ht="17.25" customHeight="1">
      <c r="A15" s="292" t="s">
        <v>232</v>
      </c>
      <c r="B15" s="292"/>
      <c r="C15" s="292"/>
      <c r="D15" s="292"/>
      <c r="E15" s="292"/>
    </row>
    <row r="16" spans="1:5" ht="54" customHeight="1">
      <c r="A16" s="4"/>
      <c r="B16" s="3" t="s">
        <v>3</v>
      </c>
      <c r="C16" s="69" t="s">
        <v>604</v>
      </c>
      <c r="D16" s="72" t="s">
        <v>601</v>
      </c>
      <c r="E16" s="69" t="s">
        <v>603</v>
      </c>
    </row>
    <row r="17" spans="1:5">
      <c r="A17" s="58" t="s">
        <v>41</v>
      </c>
      <c r="B17" s="27" t="s">
        <v>22</v>
      </c>
      <c r="C17" s="40">
        <f>C18+C19+C21+C22+C23+C24+C25</f>
        <v>30473805.010000002</v>
      </c>
      <c r="D17" s="71">
        <f>D18+D19+D21+D22+D23+D24+D25</f>
        <v>128563.5</v>
      </c>
      <c r="E17" s="71">
        <f>E18+E19+E21+E22+E23+E24+E25</f>
        <v>30602368.510000002</v>
      </c>
    </row>
    <row r="18" spans="1:5" s="2" customFormat="1" ht="27.75" customHeight="1">
      <c r="A18" s="59" t="s">
        <v>77</v>
      </c>
      <c r="B18" s="9" t="s">
        <v>78</v>
      </c>
      <c r="C18" s="53">
        <v>2356976</v>
      </c>
      <c r="D18" s="44"/>
      <c r="E18" s="199">
        <f>C18+D18</f>
        <v>2356976</v>
      </c>
    </row>
    <row r="19" spans="1:5" ht="39.75" customHeight="1">
      <c r="A19" s="291" t="s">
        <v>42</v>
      </c>
      <c r="B19" s="290" t="s">
        <v>180</v>
      </c>
      <c r="C19" s="53">
        <v>670935</v>
      </c>
      <c r="D19" s="44">
        <v>17574</v>
      </c>
      <c r="E19" s="44">
        <f t="shared" ref="E19:E25" si="0">C19+D19</f>
        <v>688509</v>
      </c>
    </row>
    <row r="20" spans="1:5" ht="15" hidden="1" customHeight="1">
      <c r="A20" s="291"/>
      <c r="B20" s="290"/>
      <c r="C20" s="53"/>
      <c r="D20" s="44"/>
      <c r="E20" s="44">
        <f t="shared" si="0"/>
        <v>0</v>
      </c>
    </row>
    <row r="21" spans="1:5" ht="42" customHeight="1">
      <c r="A21" s="61" t="s">
        <v>43</v>
      </c>
      <c r="B21" s="62" t="s">
        <v>181</v>
      </c>
      <c r="C21" s="63">
        <v>17490991.73</v>
      </c>
      <c r="D21" s="44">
        <v>72180.5</v>
      </c>
      <c r="E21" s="44">
        <f t="shared" si="0"/>
        <v>17563172.23</v>
      </c>
    </row>
    <row r="22" spans="1:5">
      <c r="A22" s="59" t="s">
        <v>75</v>
      </c>
      <c r="B22" s="9" t="s">
        <v>76</v>
      </c>
      <c r="C22" s="53">
        <v>0</v>
      </c>
      <c r="D22" s="44"/>
      <c r="E22" s="44">
        <f t="shared" si="0"/>
        <v>0</v>
      </c>
    </row>
    <row r="23" spans="1:5" ht="38.25" customHeight="1">
      <c r="A23" s="59" t="s">
        <v>44</v>
      </c>
      <c r="B23" s="9" t="s">
        <v>23</v>
      </c>
      <c r="C23" s="53">
        <v>4090042</v>
      </c>
      <c r="D23" s="44">
        <v>38809</v>
      </c>
      <c r="E23" s="44">
        <f t="shared" si="0"/>
        <v>4128851</v>
      </c>
    </row>
    <row r="24" spans="1:5">
      <c r="A24" s="59" t="s">
        <v>45</v>
      </c>
      <c r="B24" s="9" t="s">
        <v>24</v>
      </c>
      <c r="C24" s="41">
        <v>1040357.98</v>
      </c>
      <c r="D24" s="44"/>
      <c r="E24" s="44">
        <f t="shared" si="0"/>
        <v>1040357.98</v>
      </c>
    </row>
    <row r="25" spans="1:5">
      <c r="A25" s="59" t="s">
        <v>46</v>
      </c>
      <c r="B25" s="9" t="s">
        <v>25</v>
      </c>
      <c r="C25" s="60">
        <v>4824502.3</v>
      </c>
      <c r="D25" s="44"/>
      <c r="E25" s="44">
        <f t="shared" si="0"/>
        <v>4824502.3</v>
      </c>
    </row>
    <row r="26" spans="1:5" ht="16.5" customHeight="1">
      <c r="A26" s="294" t="s">
        <v>47</v>
      </c>
      <c r="B26" s="295" t="s">
        <v>26</v>
      </c>
      <c r="C26" s="293">
        <f>C28</f>
        <v>10005086</v>
      </c>
      <c r="D26" s="293">
        <f>D28</f>
        <v>163950</v>
      </c>
      <c r="E26" s="293">
        <f>E28</f>
        <v>10169036</v>
      </c>
    </row>
    <row r="27" spans="1:5" ht="15" hidden="1" customHeight="1">
      <c r="A27" s="294"/>
      <c r="B27" s="295"/>
      <c r="C27" s="293"/>
      <c r="D27" s="293"/>
      <c r="E27" s="293"/>
    </row>
    <row r="28" spans="1:5" ht="29.25" customHeight="1">
      <c r="A28" s="59" t="s">
        <v>48</v>
      </c>
      <c r="B28" s="290" t="s">
        <v>27</v>
      </c>
      <c r="C28" s="53">
        <v>10005086</v>
      </c>
      <c r="D28" s="44">
        <v>163950</v>
      </c>
      <c r="E28" s="44">
        <f>C28+D28</f>
        <v>10169036</v>
      </c>
    </row>
    <row r="29" spans="1:5" ht="15" hidden="1" customHeight="1">
      <c r="A29" s="59"/>
      <c r="B29" s="290"/>
      <c r="C29" s="60"/>
      <c r="D29" s="75"/>
      <c r="E29" s="57"/>
    </row>
    <row r="30" spans="1:5" ht="14.25" customHeight="1">
      <c r="A30" s="58" t="s">
        <v>49</v>
      </c>
      <c r="B30" s="27" t="s">
        <v>28</v>
      </c>
      <c r="C30" s="40">
        <f>C31+C32+C33</f>
        <v>14756012.17</v>
      </c>
      <c r="D30" s="71">
        <f>D31+D32+D33</f>
        <v>-100000</v>
      </c>
      <c r="E30" s="71">
        <f>E31+E32+E33</f>
        <v>14656012.17</v>
      </c>
    </row>
    <row r="31" spans="1:5">
      <c r="A31" s="59" t="s">
        <v>50</v>
      </c>
      <c r="B31" s="9" t="s">
        <v>29</v>
      </c>
      <c r="C31" s="60">
        <v>258840.33</v>
      </c>
      <c r="D31" s="44"/>
      <c r="E31" s="44">
        <f>C31+D31</f>
        <v>258840.33</v>
      </c>
    </row>
    <row r="32" spans="1:5">
      <c r="A32" s="59" t="s">
        <v>51</v>
      </c>
      <c r="B32" s="9" t="s">
        <v>30</v>
      </c>
      <c r="C32" s="60">
        <v>12958171.84</v>
      </c>
      <c r="D32" s="44">
        <v>-100000</v>
      </c>
      <c r="E32" s="44">
        <f>C32+D32</f>
        <v>12858171.84</v>
      </c>
    </row>
    <row r="33" spans="1:5">
      <c r="A33" s="59" t="s">
        <v>52</v>
      </c>
      <c r="B33" s="9" t="s">
        <v>31</v>
      </c>
      <c r="C33" s="60">
        <v>1539000</v>
      </c>
      <c r="D33" s="44"/>
      <c r="E33" s="44">
        <f>C33+D33</f>
        <v>1539000</v>
      </c>
    </row>
    <row r="34" spans="1:5">
      <c r="A34" s="58" t="s">
        <v>183</v>
      </c>
      <c r="B34" s="27" t="s">
        <v>182</v>
      </c>
      <c r="C34" s="40">
        <f>C35+C36+C37</f>
        <v>36135736.350000001</v>
      </c>
      <c r="D34" s="71">
        <f>D35+D36+D37</f>
        <v>2042384.3399999999</v>
      </c>
      <c r="E34" s="71">
        <f>E35+E36+E37</f>
        <v>38178120.689999998</v>
      </c>
    </row>
    <row r="35" spans="1:5">
      <c r="A35" s="59" t="s">
        <v>178</v>
      </c>
      <c r="B35" s="9" t="s">
        <v>184</v>
      </c>
      <c r="C35" s="64">
        <v>2705100</v>
      </c>
      <c r="D35" s="43">
        <v>-800000</v>
      </c>
      <c r="E35" s="44">
        <f>C35+D35</f>
        <v>1905100</v>
      </c>
    </row>
    <row r="36" spans="1:5">
      <c r="A36" s="59" t="s">
        <v>177</v>
      </c>
      <c r="B36" s="9" t="s">
        <v>185</v>
      </c>
      <c r="C36" s="60">
        <v>28720574.859999999</v>
      </c>
      <c r="D36" s="43">
        <v>2842384.34</v>
      </c>
      <c r="E36" s="44">
        <f>C36+D36</f>
        <v>31562959.199999999</v>
      </c>
    </row>
    <row r="37" spans="1:5">
      <c r="A37" s="59" t="s">
        <v>179</v>
      </c>
      <c r="B37" s="9" t="s">
        <v>186</v>
      </c>
      <c r="C37" s="60">
        <v>4710061.49</v>
      </c>
      <c r="D37" s="43"/>
      <c r="E37" s="44">
        <f>C37+D37</f>
        <v>4710061.49</v>
      </c>
    </row>
    <row r="38" spans="1:5">
      <c r="A38" s="58" t="s">
        <v>53</v>
      </c>
      <c r="B38" s="22" t="s">
        <v>71</v>
      </c>
      <c r="C38" s="40">
        <f>C39+C40+C42+C43+C41</f>
        <v>158497974.88999999</v>
      </c>
      <c r="D38" s="71">
        <f>D39+D40+D42+D43+D41</f>
        <v>849155.58000000007</v>
      </c>
      <c r="E38" s="71">
        <f>E39+E40+E42+E43+E41</f>
        <v>159347130.47</v>
      </c>
    </row>
    <row r="39" spans="1:5">
      <c r="A39" s="59" t="s">
        <v>54</v>
      </c>
      <c r="B39" s="25" t="s">
        <v>32</v>
      </c>
      <c r="C39" s="60">
        <v>20862487.91</v>
      </c>
      <c r="D39" s="44">
        <v>-246455.02</v>
      </c>
      <c r="E39" s="44">
        <f>C39+D39</f>
        <v>20616032.890000001</v>
      </c>
    </row>
    <row r="40" spans="1:5">
      <c r="A40" s="59" t="s">
        <v>55</v>
      </c>
      <c r="B40" s="25" t="s">
        <v>33</v>
      </c>
      <c r="C40" s="60">
        <v>114724434.16</v>
      </c>
      <c r="D40" s="43">
        <v>614685.26</v>
      </c>
      <c r="E40" s="44">
        <f>C40+D40</f>
        <v>115339119.42</v>
      </c>
    </row>
    <row r="41" spans="1:5">
      <c r="A41" s="59" t="s">
        <v>190</v>
      </c>
      <c r="B41" s="25" t="s">
        <v>191</v>
      </c>
      <c r="C41" s="60">
        <v>7783934.6900000004</v>
      </c>
      <c r="D41" s="43">
        <v>295266.57</v>
      </c>
      <c r="E41" s="44">
        <f>C41+D41</f>
        <v>8079201.2600000007</v>
      </c>
    </row>
    <row r="42" spans="1:5">
      <c r="A42" s="59" t="s">
        <v>56</v>
      </c>
      <c r="B42" s="25" t="s">
        <v>161</v>
      </c>
      <c r="C42" s="60">
        <v>1076890</v>
      </c>
      <c r="D42" s="43"/>
      <c r="E42" s="44">
        <f>C42+D42</f>
        <v>1076890</v>
      </c>
    </row>
    <row r="43" spans="1:5">
      <c r="A43" s="59" t="s">
        <v>57</v>
      </c>
      <c r="B43" s="25" t="s">
        <v>34</v>
      </c>
      <c r="C43" s="60">
        <v>14050228.130000001</v>
      </c>
      <c r="D43" s="43">
        <v>185658.77</v>
      </c>
      <c r="E43" s="44">
        <f>C43+D43</f>
        <v>14235886.9</v>
      </c>
    </row>
    <row r="44" spans="1:5">
      <c r="A44" s="58" t="s">
        <v>58</v>
      </c>
      <c r="B44" s="22" t="s">
        <v>130</v>
      </c>
      <c r="C44" s="40">
        <f>C45+C46</f>
        <v>13345243</v>
      </c>
      <c r="D44" s="71">
        <f>D45+D46</f>
        <v>29536</v>
      </c>
      <c r="E44" s="71">
        <f>E45+E46</f>
        <v>13374779</v>
      </c>
    </row>
    <row r="45" spans="1:5">
      <c r="A45" s="59" t="s">
        <v>59</v>
      </c>
      <c r="B45" s="25" t="s">
        <v>35</v>
      </c>
      <c r="C45" s="60">
        <v>11415169</v>
      </c>
      <c r="D45" s="43"/>
      <c r="E45" s="44">
        <f>C45+D45</f>
        <v>11415169</v>
      </c>
    </row>
    <row r="46" spans="1:5">
      <c r="A46" s="59" t="s">
        <v>128</v>
      </c>
      <c r="B46" s="25" t="s">
        <v>129</v>
      </c>
      <c r="C46" s="60">
        <v>1930074</v>
      </c>
      <c r="D46" s="43">
        <v>29536</v>
      </c>
      <c r="E46" s="44">
        <f>C46+D46</f>
        <v>1959610</v>
      </c>
    </row>
    <row r="47" spans="1:5">
      <c r="A47" s="58" t="s">
        <v>60</v>
      </c>
      <c r="B47" s="22" t="s">
        <v>36</v>
      </c>
      <c r="C47" s="40">
        <f>C48+C50+C49</f>
        <v>1968929.63</v>
      </c>
      <c r="D47" s="71">
        <f>D48+D50+D49</f>
        <v>73498.52</v>
      </c>
      <c r="E47" s="71">
        <f>E48+E50+E49</f>
        <v>2042428.15</v>
      </c>
    </row>
    <row r="48" spans="1:5">
      <c r="A48" s="59" t="s">
        <v>61</v>
      </c>
      <c r="B48" s="25" t="s">
        <v>37</v>
      </c>
      <c r="C48" s="60">
        <v>1516400</v>
      </c>
      <c r="D48" s="43"/>
      <c r="E48" s="44">
        <f>C48+D48</f>
        <v>1516400</v>
      </c>
    </row>
    <row r="49" spans="1:5">
      <c r="A49" s="59" t="s">
        <v>156</v>
      </c>
      <c r="B49" s="25" t="s">
        <v>157</v>
      </c>
      <c r="C49" s="60">
        <v>0</v>
      </c>
      <c r="D49" s="43"/>
      <c r="E49" s="44">
        <f>C49+D49</f>
        <v>0</v>
      </c>
    </row>
    <row r="50" spans="1:5">
      <c r="A50" s="59" t="s">
        <v>62</v>
      </c>
      <c r="B50" s="25" t="s">
        <v>38</v>
      </c>
      <c r="C50" s="60">
        <v>452529.63</v>
      </c>
      <c r="D50" s="43">
        <v>73498.52</v>
      </c>
      <c r="E50" s="44">
        <f>C50+D50</f>
        <v>526028.15</v>
      </c>
    </row>
    <row r="51" spans="1:5">
      <c r="A51" s="58" t="s">
        <v>63</v>
      </c>
      <c r="B51" s="22" t="s">
        <v>39</v>
      </c>
      <c r="C51" s="65">
        <f>C52+C53</f>
        <v>530000</v>
      </c>
      <c r="D51" s="65">
        <f>D52+D53</f>
        <v>0</v>
      </c>
      <c r="E51" s="65">
        <f>E52+E53</f>
        <v>530000</v>
      </c>
    </row>
    <row r="52" spans="1:5">
      <c r="A52" s="59" t="s">
        <v>240</v>
      </c>
      <c r="B52" s="25" t="s">
        <v>242</v>
      </c>
      <c r="C52" s="60">
        <v>330000</v>
      </c>
      <c r="D52" s="43"/>
      <c r="E52" s="44">
        <f>C52+D52</f>
        <v>330000</v>
      </c>
    </row>
    <row r="53" spans="1:5">
      <c r="A53" s="59" t="s">
        <v>255</v>
      </c>
      <c r="B53" s="25" t="s">
        <v>256</v>
      </c>
      <c r="C53" s="60">
        <v>200000</v>
      </c>
      <c r="D53" s="43"/>
      <c r="E53" s="44">
        <f>C53+D53</f>
        <v>200000</v>
      </c>
    </row>
    <row r="54" spans="1:5" ht="21.75" customHeight="1">
      <c r="A54" s="58"/>
      <c r="B54" s="22" t="s">
        <v>40</v>
      </c>
      <c r="C54" s="40">
        <f>C17+C26+C30+C38+C44+C47+C51+C34</f>
        <v>265712787.04999998</v>
      </c>
      <c r="D54" s="71">
        <f>D17+D26+D30+D38+D44+D47+D51+D34</f>
        <v>3187087.94</v>
      </c>
      <c r="E54" s="71">
        <f>E17+E26+E30+E38+E44+E47+E51+E34</f>
        <v>268899874.99000001</v>
      </c>
    </row>
    <row r="56" spans="1:5">
      <c r="B56" s="5"/>
    </row>
    <row r="57" spans="1:5" ht="51.75" customHeight="1">
      <c r="B57" s="6"/>
    </row>
  </sheetData>
  <mergeCells count="21">
    <mergeCell ref="A12:E12"/>
    <mergeCell ref="A13:E13"/>
    <mergeCell ref="A26:A27"/>
    <mergeCell ref="B26:B27"/>
    <mergeCell ref="C26:C27"/>
    <mergeCell ref="B28:B29"/>
    <mergeCell ref="A19:A20"/>
    <mergeCell ref="B19:B20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  <mergeCell ref="A15:E15"/>
    <mergeCell ref="D26:D27"/>
    <mergeCell ref="E26:E27"/>
  </mergeCells>
  <pageMargins left="0.9055118110236221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view="pageBreakPreview" topLeftCell="A94" zoomScaleSheetLayoutView="100" workbookViewId="0">
      <selection activeCell="I96" sqref="I96"/>
    </sheetView>
  </sheetViews>
  <sheetFormatPr defaultRowHeight="15"/>
  <cols>
    <col min="1" max="1" width="72.140625" style="46" customWidth="1"/>
    <col min="2" max="2" width="4" style="46" customWidth="1"/>
    <col min="3" max="3" width="4.42578125" style="46" customWidth="1"/>
    <col min="4" max="4" width="11.140625" style="46" customWidth="1"/>
    <col min="5" max="5" width="4.7109375" style="46" customWidth="1"/>
    <col min="6" max="6" width="16.140625" style="46" customWidth="1"/>
    <col min="7" max="7" width="13.85546875" style="73" customWidth="1"/>
    <col min="8" max="8" width="16.7109375" style="46" customWidth="1"/>
    <col min="9" max="16384" width="9.140625" style="46"/>
  </cols>
  <sheetData>
    <row r="1" spans="1:8" ht="15.75" customHeight="1">
      <c r="D1" s="51"/>
      <c r="E1" s="259" t="s">
        <v>200</v>
      </c>
      <c r="F1" s="259"/>
      <c r="G1" s="259"/>
      <c r="H1" s="259"/>
    </row>
    <row r="2" spans="1:8" ht="15.75" customHeight="1">
      <c r="D2" s="51"/>
      <c r="E2" s="259" t="s">
        <v>0</v>
      </c>
      <c r="F2" s="259"/>
      <c r="G2" s="259"/>
      <c r="H2" s="259"/>
    </row>
    <row r="3" spans="1:8" ht="15.75" customHeight="1">
      <c r="D3" s="51"/>
      <c r="E3" s="260" t="s">
        <v>198</v>
      </c>
      <c r="F3" s="260"/>
      <c r="G3" s="260"/>
      <c r="H3" s="260"/>
    </row>
    <row r="4" spans="1:8" ht="15.75" customHeight="1">
      <c r="D4" s="259" t="s">
        <v>2</v>
      </c>
      <c r="E4" s="259"/>
      <c r="F4" s="259"/>
      <c r="G4" s="259"/>
      <c r="H4" s="259"/>
    </row>
    <row r="5" spans="1:8" ht="15.75" customHeight="1">
      <c r="D5" s="259" t="s">
        <v>933</v>
      </c>
      <c r="E5" s="259"/>
      <c r="F5" s="259"/>
      <c r="G5" s="259"/>
      <c r="H5" s="259"/>
    </row>
    <row r="6" spans="1:8" ht="15.75" customHeight="1">
      <c r="D6" s="285" t="s">
        <v>162</v>
      </c>
      <c r="E6" s="285"/>
      <c r="F6" s="285"/>
      <c r="G6" s="285"/>
      <c r="H6" s="285"/>
    </row>
    <row r="7" spans="1:8" ht="15.75" customHeight="1">
      <c r="D7" s="285" t="s">
        <v>0</v>
      </c>
      <c r="E7" s="285"/>
      <c r="F7" s="285"/>
      <c r="G7" s="285"/>
      <c r="H7" s="285"/>
    </row>
    <row r="8" spans="1:8" ht="15.75" customHeight="1">
      <c r="D8" s="285" t="s">
        <v>1</v>
      </c>
      <c r="E8" s="285"/>
      <c r="F8" s="285"/>
      <c r="G8" s="285"/>
      <c r="H8" s="285"/>
    </row>
    <row r="9" spans="1:8" ht="18.75" customHeight="1">
      <c r="A9" s="66"/>
      <c r="D9" s="285" t="s">
        <v>2</v>
      </c>
      <c r="E9" s="285"/>
      <c r="F9" s="285"/>
      <c r="G9" s="285"/>
      <c r="H9" s="285"/>
    </row>
    <row r="10" spans="1:8" ht="18.75" customHeight="1">
      <c r="A10" s="66"/>
      <c r="C10" s="285" t="s">
        <v>708</v>
      </c>
      <c r="D10" s="285"/>
      <c r="E10" s="285"/>
      <c r="F10" s="285"/>
      <c r="G10" s="285"/>
      <c r="H10" s="285"/>
    </row>
    <row r="11" spans="1:8" ht="18.75">
      <c r="A11" s="66"/>
    </row>
    <row r="12" spans="1:8" ht="15" customHeight="1">
      <c r="A12" s="297" t="s">
        <v>70</v>
      </c>
      <c r="B12" s="298"/>
      <c r="C12" s="298"/>
      <c r="D12" s="298"/>
      <c r="E12" s="298"/>
      <c r="F12" s="298"/>
    </row>
    <row r="13" spans="1:8" ht="15" customHeight="1">
      <c r="A13" s="297" t="s">
        <v>535</v>
      </c>
      <c r="B13" s="298"/>
      <c r="C13" s="298"/>
      <c r="D13" s="298"/>
      <c r="E13" s="298"/>
      <c r="F13" s="298"/>
    </row>
    <row r="14" spans="1:8" ht="15.75">
      <c r="A14" s="67"/>
    </row>
    <row r="15" spans="1:8" ht="23.25" customHeight="1">
      <c r="A15" s="45"/>
      <c r="E15" s="296" t="s">
        <v>232</v>
      </c>
      <c r="F15" s="296"/>
      <c r="G15" s="296"/>
      <c r="H15" s="296"/>
    </row>
    <row r="16" spans="1:8" ht="134.25" customHeight="1">
      <c r="A16" s="97"/>
      <c r="B16" s="25" t="s">
        <v>73</v>
      </c>
      <c r="C16" s="25" t="s">
        <v>64</v>
      </c>
      <c r="D16" s="98" t="s">
        <v>10</v>
      </c>
      <c r="E16" s="98" t="s">
        <v>65</v>
      </c>
      <c r="F16" s="148" t="s">
        <v>604</v>
      </c>
      <c r="G16" s="54" t="s">
        <v>601</v>
      </c>
      <c r="H16" s="148" t="s">
        <v>603</v>
      </c>
    </row>
    <row r="17" spans="1:8" ht="15.75">
      <c r="A17" s="47" t="s">
        <v>66</v>
      </c>
      <c r="B17" s="23" t="s">
        <v>68</v>
      </c>
      <c r="C17" s="48"/>
      <c r="D17" s="49"/>
      <c r="E17" s="49"/>
      <c r="F17" s="152">
        <f>SUM(F18:F72)</f>
        <v>39520523.909999996</v>
      </c>
      <c r="G17" s="152">
        <f>SUM(G18:G72)</f>
        <v>-1954435.1600000001</v>
      </c>
      <c r="H17" s="152">
        <f>SUM(H18:H72)</f>
        <v>37566088.749999993</v>
      </c>
    </row>
    <row r="18" spans="1:8" ht="56.25" customHeight="1">
      <c r="A18" s="18" t="s">
        <v>112</v>
      </c>
      <c r="B18" s="145" t="s">
        <v>68</v>
      </c>
      <c r="C18" s="145" t="s">
        <v>77</v>
      </c>
      <c r="D18" s="8">
        <v>4190000250</v>
      </c>
      <c r="E18" s="149">
        <v>100</v>
      </c>
      <c r="F18" s="147">
        <v>1575776</v>
      </c>
      <c r="G18" s="150"/>
      <c r="H18" s="150">
        <f>F18+G18</f>
        <v>1575776</v>
      </c>
    </row>
    <row r="19" spans="1:8" ht="56.25" customHeight="1">
      <c r="A19" s="18" t="s">
        <v>913</v>
      </c>
      <c r="B19" s="190" t="s">
        <v>68</v>
      </c>
      <c r="C19" s="190" t="s">
        <v>77</v>
      </c>
      <c r="D19" s="8">
        <v>4290055490</v>
      </c>
      <c r="E19" s="192">
        <v>100</v>
      </c>
      <c r="F19" s="191">
        <v>781200</v>
      </c>
      <c r="G19" s="193"/>
      <c r="H19" s="193">
        <f>F19+G19</f>
        <v>781200</v>
      </c>
    </row>
    <row r="20" spans="1:8" ht="66.75" customHeight="1">
      <c r="A20" s="146" t="s">
        <v>540</v>
      </c>
      <c r="B20" s="145" t="s">
        <v>68</v>
      </c>
      <c r="C20" s="145" t="s">
        <v>43</v>
      </c>
      <c r="D20" s="145" t="s">
        <v>536</v>
      </c>
      <c r="E20" s="149">
        <v>100</v>
      </c>
      <c r="F20" s="147">
        <v>366338.35</v>
      </c>
      <c r="G20" s="150"/>
      <c r="H20" s="150">
        <f t="shared" ref="H20:H89" si="0">F20+G20</f>
        <v>366338.35</v>
      </c>
    </row>
    <row r="21" spans="1:8" ht="44.25" customHeight="1">
      <c r="A21" s="146" t="s">
        <v>541</v>
      </c>
      <c r="B21" s="145" t="s">
        <v>68</v>
      </c>
      <c r="C21" s="145" t="s">
        <v>43</v>
      </c>
      <c r="D21" s="145" t="s">
        <v>536</v>
      </c>
      <c r="E21" s="149">
        <v>200</v>
      </c>
      <c r="F21" s="147">
        <v>39565.379999999997</v>
      </c>
      <c r="G21" s="150"/>
      <c r="H21" s="150">
        <f t="shared" si="0"/>
        <v>39565.379999999997</v>
      </c>
    </row>
    <row r="22" spans="1:8" ht="40.5" customHeight="1">
      <c r="A22" s="153" t="s">
        <v>113</v>
      </c>
      <c r="B22" s="145" t="s">
        <v>68</v>
      </c>
      <c r="C22" s="145" t="s">
        <v>43</v>
      </c>
      <c r="D22" s="8">
        <v>4190000280</v>
      </c>
      <c r="E22" s="149">
        <v>100</v>
      </c>
      <c r="F22" s="147">
        <v>14665869</v>
      </c>
      <c r="G22" s="150">
        <v>1009793</v>
      </c>
      <c r="H22" s="150">
        <f t="shared" si="0"/>
        <v>15675662</v>
      </c>
    </row>
    <row r="23" spans="1:8" ht="27.75" customHeight="1">
      <c r="A23" s="153" t="s">
        <v>145</v>
      </c>
      <c r="B23" s="145" t="s">
        <v>68</v>
      </c>
      <c r="C23" s="145" t="s">
        <v>43</v>
      </c>
      <c r="D23" s="8">
        <v>4190000280</v>
      </c>
      <c r="E23" s="149">
        <v>200</v>
      </c>
      <c r="F23" s="147">
        <v>2265189</v>
      </c>
      <c r="G23" s="150">
        <v>-931762.36</v>
      </c>
      <c r="H23" s="150">
        <f t="shared" si="0"/>
        <v>1333426.6400000001</v>
      </c>
    </row>
    <row r="24" spans="1:8" ht="27.75" customHeight="1">
      <c r="A24" s="153" t="s">
        <v>866</v>
      </c>
      <c r="B24" s="145" t="s">
        <v>68</v>
      </c>
      <c r="C24" s="145" t="s">
        <v>43</v>
      </c>
      <c r="D24" s="8">
        <v>4190000280</v>
      </c>
      <c r="E24" s="149">
        <v>300</v>
      </c>
      <c r="F24" s="147">
        <v>128630</v>
      </c>
      <c r="G24" s="150">
        <v>-5850.14</v>
      </c>
      <c r="H24" s="150">
        <f t="shared" si="0"/>
        <v>122779.86</v>
      </c>
    </row>
    <row r="25" spans="1:8" ht="28.5" customHeight="1">
      <c r="A25" s="153" t="s">
        <v>114</v>
      </c>
      <c r="B25" s="145" t="s">
        <v>68</v>
      </c>
      <c r="C25" s="145" t="s">
        <v>43</v>
      </c>
      <c r="D25" s="8">
        <v>4190000280</v>
      </c>
      <c r="E25" s="149">
        <v>800</v>
      </c>
      <c r="F25" s="147">
        <v>25400</v>
      </c>
      <c r="G25" s="150"/>
      <c r="H25" s="150">
        <f t="shared" si="0"/>
        <v>25400</v>
      </c>
    </row>
    <row r="26" spans="1:8" ht="38.25" customHeight="1">
      <c r="A26" s="38" t="s">
        <v>262</v>
      </c>
      <c r="B26" s="145" t="s">
        <v>68</v>
      </c>
      <c r="C26" s="145" t="s">
        <v>75</v>
      </c>
      <c r="D26" s="8">
        <v>4490051200</v>
      </c>
      <c r="E26" s="149">
        <v>200</v>
      </c>
      <c r="F26" s="147">
        <v>0</v>
      </c>
      <c r="G26" s="150"/>
      <c r="H26" s="150">
        <f t="shared" si="0"/>
        <v>0</v>
      </c>
    </row>
    <row r="27" spans="1:8" ht="38.25" customHeight="1">
      <c r="A27" s="146" t="s">
        <v>323</v>
      </c>
      <c r="B27" s="145" t="s">
        <v>68</v>
      </c>
      <c r="C27" s="145" t="s">
        <v>46</v>
      </c>
      <c r="D27" s="145" t="s">
        <v>520</v>
      </c>
      <c r="E27" s="149">
        <v>200</v>
      </c>
      <c r="F27" s="147">
        <v>51000</v>
      </c>
      <c r="G27" s="150"/>
      <c r="H27" s="150">
        <f t="shared" si="0"/>
        <v>51000</v>
      </c>
    </row>
    <row r="28" spans="1:8" ht="38.25" customHeight="1">
      <c r="A28" s="153" t="s">
        <v>334</v>
      </c>
      <c r="B28" s="145" t="s">
        <v>68</v>
      </c>
      <c r="C28" s="145" t="s">
        <v>46</v>
      </c>
      <c r="D28" s="145" t="s">
        <v>522</v>
      </c>
      <c r="E28" s="149">
        <v>200</v>
      </c>
      <c r="F28" s="147">
        <v>500000</v>
      </c>
      <c r="G28" s="150"/>
      <c r="H28" s="150">
        <f t="shared" si="0"/>
        <v>500000</v>
      </c>
    </row>
    <row r="29" spans="1:8" ht="32.25" customHeight="1">
      <c r="A29" s="33" t="s">
        <v>335</v>
      </c>
      <c r="B29" s="145" t="s">
        <v>68</v>
      </c>
      <c r="C29" s="145" t="s">
        <v>46</v>
      </c>
      <c r="D29" s="145" t="s">
        <v>523</v>
      </c>
      <c r="E29" s="149">
        <v>200</v>
      </c>
      <c r="F29" s="147">
        <v>100000</v>
      </c>
      <c r="G29" s="150"/>
      <c r="H29" s="150">
        <f t="shared" si="0"/>
        <v>100000</v>
      </c>
    </row>
    <row r="30" spans="1:8" ht="25.5" customHeight="1">
      <c r="A30" s="146" t="s">
        <v>336</v>
      </c>
      <c r="B30" s="145" t="s">
        <v>68</v>
      </c>
      <c r="C30" s="145" t="s">
        <v>46</v>
      </c>
      <c r="D30" s="145" t="s">
        <v>524</v>
      </c>
      <c r="E30" s="149">
        <v>200</v>
      </c>
      <c r="F30" s="147">
        <v>1200000</v>
      </c>
      <c r="G30" s="150"/>
      <c r="H30" s="150">
        <f t="shared" si="0"/>
        <v>1200000</v>
      </c>
    </row>
    <row r="31" spans="1:8" ht="27.75" customHeight="1">
      <c r="A31" s="25" t="s">
        <v>343</v>
      </c>
      <c r="B31" s="145" t="s">
        <v>68</v>
      </c>
      <c r="C31" s="145" t="s">
        <v>46</v>
      </c>
      <c r="D31" s="145" t="s">
        <v>528</v>
      </c>
      <c r="E31" s="149">
        <v>200</v>
      </c>
      <c r="F31" s="147">
        <v>40000</v>
      </c>
      <c r="G31" s="150"/>
      <c r="H31" s="150">
        <f t="shared" si="0"/>
        <v>40000</v>
      </c>
    </row>
    <row r="32" spans="1:8" ht="26.25" customHeight="1">
      <c r="A32" s="25" t="s">
        <v>347</v>
      </c>
      <c r="B32" s="145" t="s">
        <v>68</v>
      </c>
      <c r="C32" s="145" t="s">
        <v>46</v>
      </c>
      <c r="D32" s="145" t="s">
        <v>572</v>
      </c>
      <c r="E32" s="149">
        <v>200</v>
      </c>
      <c r="F32" s="147">
        <v>10000</v>
      </c>
      <c r="G32" s="150"/>
      <c r="H32" s="150">
        <f t="shared" si="0"/>
        <v>10000</v>
      </c>
    </row>
    <row r="33" spans="1:8" ht="39">
      <c r="A33" s="146" t="s">
        <v>355</v>
      </c>
      <c r="B33" s="145" t="s">
        <v>68</v>
      </c>
      <c r="C33" s="145" t="s">
        <v>46</v>
      </c>
      <c r="D33" s="145" t="s">
        <v>529</v>
      </c>
      <c r="E33" s="149">
        <v>200</v>
      </c>
      <c r="F33" s="147">
        <v>909000</v>
      </c>
      <c r="G33" s="150"/>
      <c r="H33" s="150">
        <f t="shared" si="0"/>
        <v>909000</v>
      </c>
    </row>
    <row r="34" spans="1:8" ht="43.5" customHeight="1">
      <c r="A34" s="25" t="s">
        <v>356</v>
      </c>
      <c r="B34" s="145" t="s">
        <v>68</v>
      </c>
      <c r="C34" s="145" t="s">
        <v>46</v>
      </c>
      <c r="D34" s="145" t="s">
        <v>600</v>
      </c>
      <c r="E34" s="149">
        <v>200</v>
      </c>
      <c r="F34" s="147">
        <v>100000</v>
      </c>
      <c r="G34" s="150"/>
      <c r="H34" s="150">
        <f t="shared" si="0"/>
        <v>100000</v>
      </c>
    </row>
    <row r="35" spans="1:8" ht="42.75" customHeight="1">
      <c r="A35" s="146" t="s">
        <v>360</v>
      </c>
      <c r="B35" s="145" t="s">
        <v>68</v>
      </c>
      <c r="C35" s="145" t="s">
        <v>46</v>
      </c>
      <c r="D35" s="145" t="s">
        <v>530</v>
      </c>
      <c r="E35" s="149">
        <v>200</v>
      </c>
      <c r="F35" s="147">
        <v>30000</v>
      </c>
      <c r="G35" s="150"/>
      <c r="H35" s="150">
        <f t="shared" si="0"/>
        <v>30000</v>
      </c>
    </row>
    <row r="36" spans="1:8" ht="40.5" customHeight="1">
      <c r="A36" s="146" t="s">
        <v>143</v>
      </c>
      <c r="B36" s="145" t="s">
        <v>68</v>
      </c>
      <c r="C36" s="145" t="s">
        <v>46</v>
      </c>
      <c r="D36" s="145" t="s">
        <v>531</v>
      </c>
      <c r="E36" s="149">
        <v>200</v>
      </c>
      <c r="F36" s="147">
        <v>150000</v>
      </c>
      <c r="G36" s="150"/>
      <c r="H36" s="150">
        <f t="shared" si="0"/>
        <v>150000</v>
      </c>
    </row>
    <row r="37" spans="1:8" ht="30" customHeight="1">
      <c r="A37" s="153" t="s">
        <v>155</v>
      </c>
      <c r="B37" s="145" t="s">
        <v>68</v>
      </c>
      <c r="C37" s="145" t="s">
        <v>46</v>
      </c>
      <c r="D37" s="8">
        <v>4290020120</v>
      </c>
      <c r="E37" s="149">
        <v>800</v>
      </c>
      <c r="F37" s="147">
        <v>92617.5</v>
      </c>
      <c r="G37" s="150"/>
      <c r="H37" s="150">
        <f t="shared" si="0"/>
        <v>92617.5</v>
      </c>
    </row>
    <row r="38" spans="1:8" ht="38.25" customHeight="1">
      <c r="A38" s="153" t="s">
        <v>148</v>
      </c>
      <c r="B38" s="145" t="s">
        <v>68</v>
      </c>
      <c r="C38" s="145" t="s">
        <v>46</v>
      </c>
      <c r="D38" s="8">
        <v>4290020140</v>
      </c>
      <c r="E38" s="149">
        <v>200</v>
      </c>
      <c r="F38" s="147">
        <v>84000</v>
      </c>
      <c r="G38" s="150"/>
      <c r="H38" s="150">
        <f t="shared" si="0"/>
        <v>84000</v>
      </c>
    </row>
    <row r="39" spans="1:8" ht="55.5" customHeight="1">
      <c r="A39" s="18" t="s">
        <v>158</v>
      </c>
      <c r="B39" s="145" t="s">
        <v>68</v>
      </c>
      <c r="C39" s="145" t="s">
        <v>46</v>
      </c>
      <c r="D39" s="8">
        <v>4290007030</v>
      </c>
      <c r="E39" s="149">
        <v>300</v>
      </c>
      <c r="F39" s="147">
        <v>10000</v>
      </c>
      <c r="G39" s="150"/>
      <c r="H39" s="150">
        <f t="shared" si="0"/>
        <v>10000</v>
      </c>
    </row>
    <row r="40" spans="1:8" ht="41.25" customHeight="1">
      <c r="A40" s="153" t="s">
        <v>151</v>
      </c>
      <c r="B40" s="145" t="s">
        <v>68</v>
      </c>
      <c r="C40" s="145" t="s">
        <v>46</v>
      </c>
      <c r="D40" s="8">
        <v>4390080350</v>
      </c>
      <c r="E40" s="149">
        <v>200</v>
      </c>
      <c r="F40" s="147">
        <v>6268.8</v>
      </c>
      <c r="G40" s="150"/>
      <c r="H40" s="150">
        <f t="shared" si="0"/>
        <v>6268.8</v>
      </c>
    </row>
    <row r="41" spans="1:8" ht="29.25" customHeight="1">
      <c r="A41" s="25" t="s">
        <v>617</v>
      </c>
      <c r="B41" s="145" t="s">
        <v>68</v>
      </c>
      <c r="C41" s="145" t="s">
        <v>46</v>
      </c>
      <c r="D41" s="8">
        <v>4590054690</v>
      </c>
      <c r="E41" s="149">
        <v>200</v>
      </c>
      <c r="F41" s="147">
        <v>158116</v>
      </c>
      <c r="G41" s="150"/>
      <c r="H41" s="150">
        <f t="shared" si="0"/>
        <v>158116</v>
      </c>
    </row>
    <row r="42" spans="1:8" ht="64.5" customHeight="1">
      <c r="A42" s="153" t="s">
        <v>650</v>
      </c>
      <c r="B42" s="145" t="s">
        <v>68</v>
      </c>
      <c r="C42" s="145" t="s">
        <v>46</v>
      </c>
      <c r="D42" s="8">
        <v>4290000990</v>
      </c>
      <c r="E42" s="149">
        <v>200</v>
      </c>
      <c r="F42" s="147">
        <v>100000</v>
      </c>
      <c r="G42" s="150"/>
      <c r="H42" s="150">
        <f t="shared" si="0"/>
        <v>100000</v>
      </c>
    </row>
    <row r="43" spans="1:8" ht="39.75" customHeight="1">
      <c r="A43" s="153" t="s">
        <v>149</v>
      </c>
      <c r="B43" s="145" t="s">
        <v>68</v>
      </c>
      <c r="C43" s="145" t="s">
        <v>48</v>
      </c>
      <c r="D43" s="8">
        <v>4290020150</v>
      </c>
      <c r="E43" s="149">
        <v>200</v>
      </c>
      <c r="F43" s="147">
        <v>100000</v>
      </c>
      <c r="G43" s="150"/>
      <c r="H43" s="150">
        <f t="shared" si="0"/>
        <v>100000</v>
      </c>
    </row>
    <row r="44" spans="1:8" ht="51">
      <c r="A44" s="24" t="s">
        <v>589</v>
      </c>
      <c r="B44" s="145" t="s">
        <v>68</v>
      </c>
      <c r="C44" s="145" t="s">
        <v>50</v>
      </c>
      <c r="D44" s="8">
        <v>4390080370</v>
      </c>
      <c r="E44" s="149">
        <v>200</v>
      </c>
      <c r="F44" s="147">
        <v>30703.33</v>
      </c>
      <c r="G44" s="150"/>
      <c r="H44" s="150">
        <f t="shared" si="0"/>
        <v>30703.33</v>
      </c>
    </row>
    <row r="45" spans="1:8" ht="80.25" customHeight="1">
      <c r="A45" s="24" t="s">
        <v>261</v>
      </c>
      <c r="B45" s="145" t="s">
        <v>68</v>
      </c>
      <c r="C45" s="145" t="s">
        <v>50</v>
      </c>
      <c r="D45" s="8">
        <v>4390082400</v>
      </c>
      <c r="E45" s="149">
        <v>200</v>
      </c>
      <c r="F45" s="147">
        <v>228137</v>
      </c>
      <c r="G45" s="150"/>
      <c r="H45" s="150">
        <f t="shared" si="0"/>
        <v>228137</v>
      </c>
    </row>
    <row r="46" spans="1:8" ht="40.5" customHeight="1">
      <c r="A46" s="7" t="s">
        <v>291</v>
      </c>
      <c r="B46" s="145" t="s">
        <v>68</v>
      </c>
      <c r="C46" s="145" t="s">
        <v>51</v>
      </c>
      <c r="D46" s="145" t="s">
        <v>469</v>
      </c>
      <c r="E46" s="149">
        <v>200</v>
      </c>
      <c r="F46" s="147">
        <v>269776.2</v>
      </c>
      <c r="G46" s="150"/>
      <c r="H46" s="150">
        <f t="shared" si="0"/>
        <v>269776.2</v>
      </c>
    </row>
    <row r="47" spans="1:8" ht="51.75" customHeight="1">
      <c r="A47" s="7" t="s">
        <v>295</v>
      </c>
      <c r="B47" s="145" t="s">
        <v>68</v>
      </c>
      <c r="C47" s="145" t="s">
        <v>51</v>
      </c>
      <c r="D47" s="145" t="s">
        <v>470</v>
      </c>
      <c r="E47" s="149">
        <v>200</v>
      </c>
      <c r="F47" s="147">
        <v>274154.81</v>
      </c>
      <c r="G47" s="150"/>
      <c r="H47" s="150">
        <f t="shared" si="0"/>
        <v>274154.81</v>
      </c>
    </row>
    <row r="48" spans="1:8" ht="51.75" customHeight="1">
      <c r="A48" s="76" t="s">
        <v>612</v>
      </c>
      <c r="B48" s="145" t="s">
        <v>68</v>
      </c>
      <c r="C48" s="145" t="s">
        <v>51</v>
      </c>
      <c r="D48" s="145" t="s">
        <v>618</v>
      </c>
      <c r="E48" s="149">
        <v>200</v>
      </c>
      <c r="F48" s="147">
        <v>0</v>
      </c>
      <c r="G48" s="150"/>
      <c r="H48" s="150">
        <f t="shared" si="0"/>
        <v>0</v>
      </c>
    </row>
    <row r="49" spans="1:8" ht="25.5">
      <c r="A49" s="76" t="s">
        <v>903</v>
      </c>
      <c r="B49" s="181" t="s">
        <v>68</v>
      </c>
      <c r="C49" s="181" t="s">
        <v>51</v>
      </c>
      <c r="D49" s="181" t="s">
        <v>618</v>
      </c>
      <c r="E49" s="183">
        <v>200</v>
      </c>
      <c r="F49" s="182">
        <v>252525.25</v>
      </c>
      <c r="G49" s="184">
        <v>-100000</v>
      </c>
      <c r="H49" s="184">
        <f t="shared" si="0"/>
        <v>152525.25</v>
      </c>
    </row>
    <row r="50" spans="1:8" ht="67.5" customHeight="1">
      <c r="A50" s="146" t="s">
        <v>543</v>
      </c>
      <c r="B50" s="145" t="s">
        <v>68</v>
      </c>
      <c r="C50" s="145" t="s">
        <v>51</v>
      </c>
      <c r="D50" s="145" t="s">
        <v>471</v>
      </c>
      <c r="E50" s="149">
        <v>200</v>
      </c>
      <c r="F50" s="147">
        <v>5258715.58</v>
      </c>
      <c r="G50" s="150"/>
      <c r="H50" s="150">
        <f t="shared" si="0"/>
        <v>5258715.58</v>
      </c>
    </row>
    <row r="51" spans="1:8" ht="77.25">
      <c r="A51" s="146" t="s">
        <v>499</v>
      </c>
      <c r="B51" s="145" t="s">
        <v>68</v>
      </c>
      <c r="C51" s="145" t="s">
        <v>51</v>
      </c>
      <c r="D51" s="145" t="s">
        <v>513</v>
      </c>
      <c r="E51" s="149">
        <v>200</v>
      </c>
      <c r="F51" s="147">
        <v>250000</v>
      </c>
      <c r="G51" s="150"/>
      <c r="H51" s="150">
        <f t="shared" si="0"/>
        <v>250000</v>
      </c>
    </row>
    <row r="52" spans="1:8" ht="30" customHeight="1">
      <c r="A52" s="153" t="s">
        <v>472</v>
      </c>
      <c r="B52" s="145" t="s">
        <v>68</v>
      </c>
      <c r="C52" s="145" t="s">
        <v>52</v>
      </c>
      <c r="D52" s="145" t="s">
        <v>521</v>
      </c>
      <c r="E52" s="149">
        <v>200</v>
      </c>
      <c r="F52" s="147"/>
      <c r="G52" s="150"/>
      <c r="H52" s="150">
        <f t="shared" si="0"/>
        <v>0</v>
      </c>
    </row>
    <row r="53" spans="1:8" ht="26.25" customHeight="1">
      <c r="A53" s="146" t="s">
        <v>285</v>
      </c>
      <c r="B53" s="145" t="s">
        <v>68</v>
      </c>
      <c r="C53" s="145" t="s">
        <v>52</v>
      </c>
      <c r="D53" s="145" t="s">
        <v>598</v>
      </c>
      <c r="E53" s="149">
        <v>800</v>
      </c>
      <c r="F53" s="147">
        <v>30000</v>
      </c>
      <c r="G53" s="150"/>
      <c r="H53" s="150">
        <f t="shared" si="0"/>
        <v>30000</v>
      </c>
    </row>
    <row r="54" spans="1:8" ht="39">
      <c r="A54" s="146" t="s">
        <v>481</v>
      </c>
      <c r="B54" s="145" t="s">
        <v>68</v>
      </c>
      <c r="C54" s="145" t="s">
        <v>52</v>
      </c>
      <c r="D54" s="145" t="s">
        <v>525</v>
      </c>
      <c r="E54" s="149">
        <v>200</v>
      </c>
      <c r="F54" s="147">
        <v>300000</v>
      </c>
      <c r="G54" s="150"/>
      <c r="H54" s="150">
        <f t="shared" si="0"/>
        <v>300000</v>
      </c>
    </row>
    <row r="55" spans="1:8" ht="42" customHeight="1">
      <c r="A55" s="146" t="s">
        <v>482</v>
      </c>
      <c r="B55" s="145" t="s">
        <v>68</v>
      </c>
      <c r="C55" s="145" t="s">
        <v>52</v>
      </c>
      <c r="D55" s="145" t="s">
        <v>526</v>
      </c>
      <c r="E55" s="149">
        <v>200</v>
      </c>
      <c r="F55" s="147">
        <v>125000</v>
      </c>
      <c r="G55" s="150"/>
      <c r="H55" s="150">
        <f t="shared" si="0"/>
        <v>125000</v>
      </c>
    </row>
    <row r="56" spans="1:8" ht="39">
      <c r="A56" s="146" t="s">
        <v>483</v>
      </c>
      <c r="B56" s="145" t="s">
        <v>68</v>
      </c>
      <c r="C56" s="145" t="s">
        <v>52</v>
      </c>
      <c r="D56" s="145" t="s">
        <v>527</v>
      </c>
      <c r="E56" s="149">
        <v>200</v>
      </c>
      <c r="F56" s="147">
        <v>75000</v>
      </c>
      <c r="G56" s="150"/>
      <c r="H56" s="150">
        <f t="shared" si="0"/>
        <v>75000</v>
      </c>
    </row>
    <row r="57" spans="1:8" ht="27.75" customHeight="1">
      <c r="A57" s="31" t="s">
        <v>163</v>
      </c>
      <c r="B57" s="145" t="s">
        <v>68</v>
      </c>
      <c r="C57" s="145" t="s">
        <v>52</v>
      </c>
      <c r="D57" s="36">
        <v>4290020180</v>
      </c>
      <c r="E57" s="36">
        <v>200</v>
      </c>
      <c r="F57" s="95">
        <v>609000</v>
      </c>
      <c r="G57" s="150"/>
      <c r="H57" s="150">
        <f t="shared" si="0"/>
        <v>609000</v>
      </c>
    </row>
    <row r="58" spans="1:8" ht="42" customHeight="1">
      <c r="A58" s="24" t="s">
        <v>613</v>
      </c>
      <c r="B58" s="145" t="s">
        <v>68</v>
      </c>
      <c r="C58" s="145" t="s">
        <v>52</v>
      </c>
      <c r="D58" s="8">
        <v>4390087000</v>
      </c>
      <c r="E58" s="149">
        <v>200</v>
      </c>
      <c r="F58" s="147">
        <v>0</v>
      </c>
      <c r="G58" s="150"/>
      <c r="H58" s="150">
        <f t="shared" si="0"/>
        <v>0</v>
      </c>
    </row>
    <row r="59" spans="1:8" ht="39">
      <c r="A59" s="146" t="s">
        <v>320</v>
      </c>
      <c r="B59" s="145" t="s">
        <v>68</v>
      </c>
      <c r="C59" s="145" t="s">
        <v>178</v>
      </c>
      <c r="D59" s="145" t="s">
        <v>514</v>
      </c>
      <c r="E59" s="149">
        <v>200</v>
      </c>
      <c r="F59" s="147">
        <v>879900</v>
      </c>
      <c r="G59" s="150"/>
      <c r="H59" s="150">
        <f t="shared" si="0"/>
        <v>879900</v>
      </c>
    </row>
    <row r="60" spans="1:8" ht="27" customHeight="1">
      <c r="A60" s="146" t="s">
        <v>176</v>
      </c>
      <c r="B60" s="145" t="s">
        <v>68</v>
      </c>
      <c r="C60" s="145" t="s">
        <v>178</v>
      </c>
      <c r="D60" s="145" t="s">
        <v>515</v>
      </c>
      <c r="E60" s="149">
        <v>200</v>
      </c>
      <c r="F60" s="147">
        <v>97000</v>
      </c>
      <c r="G60" s="150">
        <v>350000</v>
      </c>
      <c r="H60" s="150">
        <f t="shared" si="0"/>
        <v>447000</v>
      </c>
    </row>
    <row r="61" spans="1:8" ht="37.5" customHeight="1">
      <c r="A61" s="146" t="s">
        <v>564</v>
      </c>
      <c r="B61" s="145" t="s">
        <v>68</v>
      </c>
      <c r="C61" s="145" t="s">
        <v>178</v>
      </c>
      <c r="D61" s="145" t="s">
        <v>568</v>
      </c>
      <c r="E61" s="149">
        <v>200</v>
      </c>
      <c r="F61" s="147">
        <v>1150000</v>
      </c>
      <c r="G61" s="150">
        <v>-1150000</v>
      </c>
      <c r="H61" s="150">
        <f t="shared" si="0"/>
        <v>0</v>
      </c>
    </row>
    <row r="62" spans="1:8" ht="41.25" customHeight="1">
      <c r="A62" s="146" t="s">
        <v>565</v>
      </c>
      <c r="B62" s="145" t="s">
        <v>68</v>
      </c>
      <c r="C62" s="145" t="s">
        <v>178</v>
      </c>
      <c r="D62" s="145" t="s">
        <v>569</v>
      </c>
      <c r="E62" s="149">
        <v>200</v>
      </c>
      <c r="F62" s="147">
        <v>50000</v>
      </c>
      <c r="G62" s="150"/>
      <c r="H62" s="150">
        <f t="shared" si="0"/>
        <v>50000</v>
      </c>
    </row>
    <row r="63" spans="1:8" ht="39">
      <c r="A63" s="146" t="s">
        <v>317</v>
      </c>
      <c r="B63" s="145" t="s">
        <v>68</v>
      </c>
      <c r="C63" s="145" t="s">
        <v>177</v>
      </c>
      <c r="D63" s="145" t="s">
        <v>315</v>
      </c>
      <c r="E63" s="149">
        <v>400</v>
      </c>
      <c r="F63" s="147">
        <v>113910</v>
      </c>
      <c r="G63" s="150"/>
      <c r="H63" s="150">
        <f t="shared" si="0"/>
        <v>113910</v>
      </c>
    </row>
    <row r="64" spans="1:8" ht="27" customHeight="1">
      <c r="A64" s="146" t="s">
        <v>175</v>
      </c>
      <c r="B64" s="145" t="s">
        <v>68</v>
      </c>
      <c r="C64" s="145" t="s">
        <v>177</v>
      </c>
      <c r="D64" s="145" t="s">
        <v>519</v>
      </c>
      <c r="E64" s="149">
        <v>200</v>
      </c>
      <c r="F64" s="147">
        <v>0</v>
      </c>
      <c r="G64" s="150"/>
      <c r="H64" s="150">
        <f t="shared" si="0"/>
        <v>0</v>
      </c>
    </row>
    <row r="65" spans="1:8" ht="30" customHeight="1">
      <c r="A65" s="153" t="s">
        <v>475</v>
      </c>
      <c r="B65" s="145" t="s">
        <v>68</v>
      </c>
      <c r="C65" s="145" t="s">
        <v>177</v>
      </c>
      <c r="D65" s="145" t="s">
        <v>575</v>
      </c>
      <c r="E65" s="149">
        <v>200</v>
      </c>
      <c r="F65" s="147">
        <v>853571.39</v>
      </c>
      <c r="G65" s="150">
        <v>-853571.39</v>
      </c>
      <c r="H65" s="150">
        <f t="shared" si="0"/>
        <v>0</v>
      </c>
    </row>
    <row r="66" spans="1:8" ht="41.25" customHeight="1">
      <c r="A66" s="153" t="s">
        <v>476</v>
      </c>
      <c r="B66" s="145" t="s">
        <v>68</v>
      </c>
      <c r="C66" s="145" t="s">
        <v>177</v>
      </c>
      <c r="D66" s="145" t="s">
        <v>638</v>
      </c>
      <c r="E66" s="149">
        <v>200</v>
      </c>
      <c r="F66" s="147">
        <v>0</v>
      </c>
      <c r="G66" s="150"/>
      <c r="H66" s="150">
        <f t="shared" si="0"/>
        <v>0</v>
      </c>
    </row>
    <row r="67" spans="1:8" ht="41.25" customHeight="1">
      <c r="A67" s="153" t="s">
        <v>476</v>
      </c>
      <c r="B67" s="145" t="s">
        <v>68</v>
      </c>
      <c r="C67" s="145" t="s">
        <v>177</v>
      </c>
      <c r="D67" s="145" t="s">
        <v>576</v>
      </c>
      <c r="E67" s="149">
        <v>200</v>
      </c>
      <c r="F67" s="147">
        <v>273044.27</v>
      </c>
      <c r="G67" s="150">
        <v>-273044.27</v>
      </c>
      <c r="H67" s="150">
        <f t="shared" si="0"/>
        <v>0</v>
      </c>
    </row>
    <row r="68" spans="1:8" ht="40.5" customHeight="1">
      <c r="A68" s="153" t="s">
        <v>640</v>
      </c>
      <c r="B68" s="145" t="s">
        <v>68</v>
      </c>
      <c r="C68" s="145" t="s">
        <v>177</v>
      </c>
      <c r="D68" s="145" t="s">
        <v>639</v>
      </c>
      <c r="E68" s="149">
        <v>400</v>
      </c>
      <c r="F68" s="147">
        <v>2695572.73</v>
      </c>
      <c r="G68" s="150"/>
      <c r="H68" s="150">
        <f t="shared" si="0"/>
        <v>2695572.73</v>
      </c>
    </row>
    <row r="69" spans="1:8" ht="40.5" customHeight="1">
      <c r="A69" s="155" t="s">
        <v>891</v>
      </c>
      <c r="B69" s="154" t="s">
        <v>68</v>
      </c>
      <c r="C69" s="154" t="s">
        <v>177</v>
      </c>
      <c r="D69" s="154" t="s">
        <v>889</v>
      </c>
      <c r="E69" s="157">
        <v>200</v>
      </c>
      <c r="F69" s="156">
        <v>699143.32</v>
      </c>
      <c r="G69" s="158"/>
      <c r="H69" s="158">
        <f t="shared" si="0"/>
        <v>699143.32</v>
      </c>
    </row>
    <row r="70" spans="1:8" ht="40.5" customHeight="1">
      <c r="A70" s="164" t="s">
        <v>894</v>
      </c>
      <c r="B70" s="163" t="s">
        <v>68</v>
      </c>
      <c r="C70" s="163" t="s">
        <v>177</v>
      </c>
      <c r="D70" s="163" t="s">
        <v>893</v>
      </c>
      <c r="E70" s="166">
        <v>200</v>
      </c>
      <c r="F70" s="165">
        <v>0</v>
      </c>
      <c r="G70" s="167"/>
      <c r="H70" s="167">
        <f t="shared" si="0"/>
        <v>0</v>
      </c>
    </row>
    <row r="71" spans="1:8" ht="26.25" customHeight="1">
      <c r="A71" s="146" t="s">
        <v>224</v>
      </c>
      <c r="B71" s="145" t="s">
        <v>68</v>
      </c>
      <c r="C71" s="20" t="s">
        <v>179</v>
      </c>
      <c r="D71" s="145" t="s">
        <v>517</v>
      </c>
      <c r="E71" s="149">
        <v>200</v>
      </c>
      <c r="F71" s="147">
        <v>0</v>
      </c>
      <c r="G71" s="150"/>
      <c r="H71" s="150">
        <f t="shared" si="0"/>
        <v>0</v>
      </c>
    </row>
    <row r="72" spans="1:8" ht="27" customHeight="1">
      <c r="A72" s="18" t="s">
        <v>118</v>
      </c>
      <c r="B72" s="145" t="s">
        <v>68</v>
      </c>
      <c r="C72" s="20" t="s">
        <v>61</v>
      </c>
      <c r="D72" s="8">
        <v>4290007010</v>
      </c>
      <c r="E72" s="149">
        <v>300</v>
      </c>
      <c r="F72" s="147">
        <v>1516400</v>
      </c>
      <c r="G72" s="150"/>
      <c r="H72" s="150">
        <f t="shared" si="0"/>
        <v>1516400</v>
      </c>
    </row>
    <row r="73" spans="1:8" ht="18" customHeight="1">
      <c r="A73" s="22" t="s">
        <v>67</v>
      </c>
      <c r="B73" s="23" t="s">
        <v>69</v>
      </c>
      <c r="C73" s="145"/>
      <c r="D73" s="8"/>
      <c r="E73" s="8"/>
      <c r="F73" s="96">
        <f>F74+F75</f>
        <v>670935</v>
      </c>
      <c r="G73" s="96">
        <f>G74+G75</f>
        <v>17574</v>
      </c>
      <c r="H73" s="96">
        <f>H74+H75</f>
        <v>688509</v>
      </c>
    </row>
    <row r="74" spans="1:8" ht="54.75" customHeight="1">
      <c r="A74" s="153" t="s">
        <v>111</v>
      </c>
      <c r="B74" s="145" t="s">
        <v>69</v>
      </c>
      <c r="C74" s="145" t="s">
        <v>42</v>
      </c>
      <c r="D74" s="8">
        <v>4090000270</v>
      </c>
      <c r="E74" s="149">
        <v>100</v>
      </c>
      <c r="F74" s="147">
        <v>570249</v>
      </c>
      <c r="G74" s="150">
        <v>17574</v>
      </c>
      <c r="H74" s="150">
        <f t="shared" si="0"/>
        <v>587823</v>
      </c>
    </row>
    <row r="75" spans="1:8" ht="25.5" customHeight="1">
      <c r="A75" s="153" t="s">
        <v>144</v>
      </c>
      <c r="B75" s="145" t="s">
        <v>69</v>
      </c>
      <c r="C75" s="145" t="s">
        <v>42</v>
      </c>
      <c r="D75" s="8">
        <v>4090000270</v>
      </c>
      <c r="E75" s="149">
        <v>200</v>
      </c>
      <c r="F75" s="147">
        <v>100686</v>
      </c>
      <c r="G75" s="150"/>
      <c r="H75" s="150">
        <f t="shared" si="0"/>
        <v>100686</v>
      </c>
    </row>
    <row r="76" spans="1:8" ht="22.5" customHeight="1">
      <c r="A76" s="22" t="s">
        <v>4</v>
      </c>
      <c r="B76" s="23" t="s">
        <v>5</v>
      </c>
      <c r="C76" s="145"/>
      <c r="D76" s="8"/>
      <c r="E76" s="8"/>
      <c r="F76" s="152">
        <f>SUM(F77:F129)</f>
        <v>65174597.620000012</v>
      </c>
      <c r="G76" s="152">
        <f>SUM(G77:G129)</f>
        <v>4211636</v>
      </c>
      <c r="H76" s="152">
        <f>SUM(H77:H129)</f>
        <v>69386233.620000005</v>
      </c>
    </row>
    <row r="77" spans="1:8" ht="51">
      <c r="A77" s="153" t="s">
        <v>115</v>
      </c>
      <c r="B77" s="145" t="s">
        <v>5</v>
      </c>
      <c r="C77" s="145" t="s">
        <v>44</v>
      </c>
      <c r="D77" s="8">
        <v>4190000290</v>
      </c>
      <c r="E77" s="149">
        <v>100</v>
      </c>
      <c r="F77" s="147">
        <v>3866837</v>
      </c>
      <c r="G77" s="150">
        <v>38809</v>
      </c>
      <c r="H77" s="150">
        <f t="shared" si="0"/>
        <v>3905646</v>
      </c>
    </row>
    <row r="78" spans="1:8" ht="40.5" customHeight="1">
      <c r="A78" s="153" t="s">
        <v>147</v>
      </c>
      <c r="B78" s="145" t="s">
        <v>5</v>
      </c>
      <c r="C78" s="145" t="s">
        <v>44</v>
      </c>
      <c r="D78" s="8">
        <v>4190000290</v>
      </c>
      <c r="E78" s="149">
        <v>200</v>
      </c>
      <c r="F78" s="147">
        <v>213205</v>
      </c>
      <c r="G78" s="150"/>
      <c r="H78" s="150">
        <f t="shared" si="0"/>
        <v>213205</v>
      </c>
    </row>
    <row r="79" spans="1:8" ht="30" customHeight="1">
      <c r="A79" s="207" t="s">
        <v>918</v>
      </c>
      <c r="B79" s="202" t="s">
        <v>5</v>
      </c>
      <c r="C79" s="202" t="s">
        <v>44</v>
      </c>
      <c r="D79" s="8">
        <v>4190000290</v>
      </c>
      <c r="E79" s="205">
        <v>300</v>
      </c>
      <c r="F79" s="204">
        <v>8000</v>
      </c>
      <c r="G79" s="206"/>
      <c r="H79" s="206">
        <f t="shared" si="0"/>
        <v>8000</v>
      </c>
    </row>
    <row r="80" spans="1:8" ht="25.5">
      <c r="A80" s="153" t="s">
        <v>116</v>
      </c>
      <c r="B80" s="145" t="s">
        <v>5</v>
      </c>
      <c r="C80" s="145" t="s">
        <v>44</v>
      </c>
      <c r="D80" s="8">
        <v>4190000290</v>
      </c>
      <c r="E80" s="149">
        <v>800</v>
      </c>
      <c r="F80" s="147">
        <v>2000</v>
      </c>
      <c r="G80" s="150"/>
      <c r="H80" s="150">
        <f t="shared" si="0"/>
        <v>2000</v>
      </c>
    </row>
    <row r="81" spans="1:8" ht="25.5">
      <c r="A81" s="153" t="s">
        <v>117</v>
      </c>
      <c r="B81" s="145" t="s">
        <v>5</v>
      </c>
      <c r="C81" s="145" t="s">
        <v>45</v>
      </c>
      <c r="D81" s="8">
        <v>4290020090</v>
      </c>
      <c r="E81" s="149">
        <v>800</v>
      </c>
      <c r="F81" s="147">
        <v>1040357.98</v>
      </c>
      <c r="G81" s="150"/>
      <c r="H81" s="150">
        <f t="shared" si="0"/>
        <v>1040357.98</v>
      </c>
    </row>
    <row r="82" spans="1:8" ht="39">
      <c r="A82" s="146" t="s">
        <v>355</v>
      </c>
      <c r="B82" s="145" t="s">
        <v>5</v>
      </c>
      <c r="C82" s="145" t="s">
        <v>46</v>
      </c>
      <c r="D82" s="145" t="s">
        <v>529</v>
      </c>
      <c r="E82" s="149">
        <v>200</v>
      </c>
      <c r="F82" s="147">
        <v>250000</v>
      </c>
      <c r="G82" s="150"/>
      <c r="H82" s="150">
        <f t="shared" si="0"/>
        <v>250000</v>
      </c>
    </row>
    <row r="83" spans="1:8" ht="45.75" customHeight="1">
      <c r="A83" s="170" t="s">
        <v>896</v>
      </c>
      <c r="B83" s="169" t="s">
        <v>5</v>
      </c>
      <c r="C83" s="169" t="s">
        <v>46</v>
      </c>
      <c r="D83" s="169" t="s">
        <v>897</v>
      </c>
      <c r="E83" s="169" t="s">
        <v>72</v>
      </c>
      <c r="F83" s="171">
        <v>50000</v>
      </c>
      <c r="G83" s="173"/>
      <c r="H83" s="173">
        <f t="shared" si="0"/>
        <v>50000</v>
      </c>
    </row>
    <row r="84" spans="1:8" ht="43.5" customHeight="1">
      <c r="A84" s="174" t="s">
        <v>561</v>
      </c>
      <c r="B84" s="169" t="s">
        <v>5</v>
      </c>
      <c r="C84" s="169" t="s">
        <v>48</v>
      </c>
      <c r="D84" s="8">
        <v>4290008100</v>
      </c>
      <c r="E84" s="149">
        <v>500</v>
      </c>
      <c r="F84" s="147">
        <v>966300</v>
      </c>
      <c r="G84" s="150"/>
      <c r="H84" s="150">
        <f t="shared" si="0"/>
        <v>966300</v>
      </c>
    </row>
    <row r="85" spans="1:8" ht="63.75">
      <c r="A85" s="153" t="s">
        <v>17</v>
      </c>
      <c r="B85" s="145" t="s">
        <v>5</v>
      </c>
      <c r="C85" s="145" t="s">
        <v>48</v>
      </c>
      <c r="D85" s="8">
        <v>4290000300</v>
      </c>
      <c r="E85" s="149">
        <v>100</v>
      </c>
      <c r="F85" s="147">
        <v>3560711</v>
      </c>
      <c r="G85" s="150">
        <v>33950</v>
      </c>
      <c r="H85" s="150">
        <f t="shared" si="0"/>
        <v>3594661</v>
      </c>
    </row>
    <row r="86" spans="1:8" ht="38.25">
      <c r="A86" s="153" t="s">
        <v>150</v>
      </c>
      <c r="B86" s="145" t="s">
        <v>5</v>
      </c>
      <c r="C86" s="145" t="s">
        <v>48</v>
      </c>
      <c r="D86" s="8">
        <v>4290000300</v>
      </c>
      <c r="E86" s="149">
        <v>200</v>
      </c>
      <c r="F86" s="147">
        <v>4505023</v>
      </c>
      <c r="G86" s="150">
        <v>130000</v>
      </c>
      <c r="H86" s="150">
        <f t="shared" si="0"/>
        <v>4635023</v>
      </c>
    </row>
    <row r="87" spans="1:8" ht="38.25">
      <c r="A87" s="153" t="s">
        <v>18</v>
      </c>
      <c r="B87" s="145" t="s">
        <v>5</v>
      </c>
      <c r="C87" s="145" t="s">
        <v>48</v>
      </c>
      <c r="D87" s="8">
        <v>4290000300</v>
      </c>
      <c r="E87" s="149">
        <v>800</v>
      </c>
      <c r="F87" s="147">
        <v>13246</v>
      </c>
      <c r="G87" s="150"/>
      <c r="H87" s="150">
        <f t="shared" si="0"/>
        <v>13246</v>
      </c>
    </row>
    <row r="88" spans="1:8" ht="54" customHeight="1">
      <c r="A88" s="24" t="s">
        <v>244</v>
      </c>
      <c r="B88" s="145" t="s">
        <v>5</v>
      </c>
      <c r="C88" s="145" t="s">
        <v>48</v>
      </c>
      <c r="D88" s="145" t="s">
        <v>250</v>
      </c>
      <c r="E88" s="149">
        <v>100</v>
      </c>
      <c r="F88" s="147">
        <v>359278</v>
      </c>
      <c r="G88" s="150"/>
      <c r="H88" s="150">
        <f t="shared" si="0"/>
        <v>359278</v>
      </c>
    </row>
    <row r="89" spans="1:8" ht="51">
      <c r="A89" s="24" t="s">
        <v>245</v>
      </c>
      <c r="B89" s="145" t="s">
        <v>5</v>
      </c>
      <c r="C89" s="145" t="s">
        <v>48</v>
      </c>
      <c r="D89" s="145" t="s">
        <v>251</v>
      </c>
      <c r="E89" s="149">
        <v>100</v>
      </c>
      <c r="F89" s="147">
        <v>500528</v>
      </c>
      <c r="G89" s="150"/>
      <c r="H89" s="150">
        <f t="shared" si="0"/>
        <v>500528</v>
      </c>
    </row>
    <row r="90" spans="1:8" ht="39">
      <c r="A90" s="7" t="s">
        <v>560</v>
      </c>
      <c r="B90" s="145" t="s">
        <v>5</v>
      </c>
      <c r="C90" s="145" t="s">
        <v>51</v>
      </c>
      <c r="D90" s="8">
        <v>2710108010</v>
      </c>
      <c r="E90" s="149">
        <v>500</v>
      </c>
      <c r="F90" s="147">
        <v>6403000</v>
      </c>
      <c r="G90" s="150"/>
      <c r="H90" s="150">
        <f t="shared" ref="H90:H129" si="1">F90+G90</f>
        <v>6403000</v>
      </c>
    </row>
    <row r="91" spans="1:8" ht="64.5">
      <c r="A91" s="155" t="s">
        <v>887</v>
      </c>
      <c r="B91" s="154" t="s">
        <v>5</v>
      </c>
      <c r="C91" s="154" t="s">
        <v>51</v>
      </c>
      <c r="D91" s="168" t="s">
        <v>895</v>
      </c>
      <c r="E91" s="157">
        <v>500</v>
      </c>
      <c r="F91" s="156">
        <v>250000</v>
      </c>
      <c r="G91" s="158"/>
      <c r="H91" s="158">
        <f t="shared" si="1"/>
        <v>250000</v>
      </c>
    </row>
    <row r="92" spans="1:8" ht="39" customHeight="1">
      <c r="A92" s="18" t="s">
        <v>283</v>
      </c>
      <c r="B92" s="145" t="s">
        <v>5</v>
      </c>
      <c r="C92" s="145" t="s">
        <v>52</v>
      </c>
      <c r="D92" s="145" t="s">
        <v>508</v>
      </c>
      <c r="E92" s="149">
        <v>800</v>
      </c>
      <c r="F92" s="147">
        <v>200000</v>
      </c>
      <c r="G92" s="150"/>
      <c r="H92" s="150">
        <f t="shared" si="1"/>
        <v>200000</v>
      </c>
    </row>
    <row r="93" spans="1:8" ht="39" customHeight="1">
      <c r="A93" s="153" t="s">
        <v>284</v>
      </c>
      <c r="B93" s="145" t="s">
        <v>5</v>
      </c>
      <c r="C93" s="145" t="s">
        <v>52</v>
      </c>
      <c r="D93" s="145" t="s">
        <v>509</v>
      </c>
      <c r="E93" s="149">
        <v>800</v>
      </c>
      <c r="F93" s="147">
        <v>200000</v>
      </c>
      <c r="G93" s="150"/>
      <c r="H93" s="150">
        <f t="shared" si="1"/>
        <v>200000</v>
      </c>
    </row>
    <row r="94" spans="1:8" ht="39" customHeight="1">
      <c r="A94" s="25" t="s">
        <v>552</v>
      </c>
      <c r="B94" s="145" t="s">
        <v>5</v>
      </c>
      <c r="C94" s="145" t="s">
        <v>178</v>
      </c>
      <c r="D94" s="145" t="s">
        <v>553</v>
      </c>
      <c r="E94" s="149">
        <v>500</v>
      </c>
      <c r="F94" s="147">
        <v>46200</v>
      </c>
      <c r="G94" s="150"/>
      <c r="H94" s="150">
        <f t="shared" si="1"/>
        <v>46200</v>
      </c>
    </row>
    <row r="95" spans="1:8" ht="51.75">
      <c r="A95" s="146" t="s">
        <v>249</v>
      </c>
      <c r="B95" s="145" t="s">
        <v>5</v>
      </c>
      <c r="C95" s="145" t="s">
        <v>178</v>
      </c>
      <c r="D95" s="145" t="s">
        <v>516</v>
      </c>
      <c r="E95" s="149">
        <v>800</v>
      </c>
      <c r="F95" s="147">
        <v>0</v>
      </c>
      <c r="G95" s="150"/>
      <c r="H95" s="150">
        <f t="shared" si="1"/>
        <v>0</v>
      </c>
    </row>
    <row r="96" spans="1:8" ht="51.75" customHeight="1">
      <c r="A96" s="195" t="s">
        <v>914</v>
      </c>
      <c r="B96" s="194" t="s">
        <v>5</v>
      </c>
      <c r="C96" s="194" t="s">
        <v>178</v>
      </c>
      <c r="D96" s="200" t="s">
        <v>916</v>
      </c>
      <c r="E96" s="197">
        <v>800</v>
      </c>
      <c r="F96" s="196">
        <v>482000</v>
      </c>
      <c r="G96" s="198"/>
      <c r="H96" s="198">
        <f>F96+G96</f>
        <v>482000</v>
      </c>
    </row>
    <row r="97" spans="1:8" ht="43.5" customHeight="1">
      <c r="A97" s="146" t="s">
        <v>554</v>
      </c>
      <c r="B97" s="145" t="s">
        <v>5</v>
      </c>
      <c r="C97" s="145" t="s">
        <v>177</v>
      </c>
      <c r="D97" s="145" t="s">
        <v>555</v>
      </c>
      <c r="E97" s="149">
        <v>500</v>
      </c>
      <c r="F97" s="147">
        <v>869000</v>
      </c>
      <c r="G97" s="150"/>
      <c r="H97" s="150">
        <f t="shared" si="1"/>
        <v>869000</v>
      </c>
    </row>
    <row r="98" spans="1:8" ht="47.25" hidden="1" customHeight="1">
      <c r="A98" s="195"/>
      <c r="B98" s="194"/>
      <c r="C98" s="194"/>
      <c r="D98" s="194"/>
      <c r="E98" s="197"/>
      <c r="F98" s="196"/>
      <c r="G98" s="198"/>
      <c r="H98" s="198"/>
    </row>
    <row r="99" spans="1:8" ht="39">
      <c r="A99" s="146" t="s">
        <v>172</v>
      </c>
      <c r="B99" s="145" t="s">
        <v>5</v>
      </c>
      <c r="C99" s="145" t="s">
        <v>177</v>
      </c>
      <c r="D99" s="145" t="s">
        <v>518</v>
      </c>
      <c r="E99" s="149">
        <v>800</v>
      </c>
      <c r="F99" s="147">
        <v>10031000</v>
      </c>
      <c r="G99" s="150">
        <v>-31000</v>
      </c>
      <c r="H99" s="150">
        <f t="shared" si="1"/>
        <v>10000000</v>
      </c>
    </row>
    <row r="100" spans="1:8" ht="55.5" customHeight="1">
      <c r="A100" s="234" t="s">
        <v>919</v>
      </c>
      <c r="B100" s="194" t="s">
        <v>5</v>
      </c>
      <c r="C100" s="194" t="s">
        <v>177</v>
      </c>
      <c r="D100" s="194" t="s">
        <v>915</v>
      </c>
      <c r="E100" s="197">
        <v>800</v>
      </c>
      <c r="F100" s="196">
        <v>3000000</v>
      </c>
      <c r="G100" s="198">
        <v>4000000</v>
      </c>
      <c r="H100" s="198">
        <f>F100+G100</f>
        <v>7000000</v>
      </c>
    </row>
    <row r="101" spans="1:8" ht="25.5">
      <c r="A101" s="25" t="s">
        <v>614</v>
      </c>
      <c r="B101" s="145" t="s">
        <v>5</v>
      </c>
      <c r="C101" s="145" t="s">
        <v>177</v>
      </c>
      <c r="D101" s="145" t="s">
        <v>615</v>
      </c>
      <c r="E101" s="149">
        <v>500</v>
      </c>
      <c r="F101" s="147">
        <v>455355.6</v>
      </c>
      <c r="G101" s="42"/>
      <c r="H101" s="147">
        <f>F101+G101</f>
        <v>455355.6</v>
      </c>
    </row>
    <row r="102" spans="1:8" ht="40.5" customHeight="1">
      <c r="A102" s="153" t="s">
        <v>645</v>
      </c>
      <c r="B102" s="145" t="s">
        <v>5</v>
      </c>
      <c r="C102" s="145" t="s">
        <v>177</v>
      </c>
      <c r="D102" s="145" t="s">
        <v>637</v>
      </c>
      <c r="E102" s="149">
        <v>500</v>
      </c>
      <c r="F102" s="147">
        <v>0</v>
      </c>
      <c r="G102" s="150"/>
      <c r="H102" s="150">
        <f t="shared" si="1"/>
        <v>0</v>
      </c>
    </row>
    <row r="103" spans="1:8" ht="25.5">
      <c r="A103" s="185" t="s">
        <v>904</v>
      </c>
      <c r="B103" s="181" t="s">
        <v>5</v>
      </c>
      <c r="C103" s="181" t="s">
        <v>177</v>
      </c>
      <c r="D103" s="181" t="s">
        <v>637</v>
      </c>
      <c r="E103" s="183">
        <v>500</v>
      </c>
      <c r="F103" s="182">
        <v>9501577.5500000007</v>
      </c>
      <c r="G103" s="184"/>
      <c r="H103" s="184">
        <f t="shared" si="1"/>
        <v>9501577.5500000007</v>
      </c>
    </row>
    <row r="104" spans="1:8" ht="39.75" customHeight="1">
      <c r="A104" s="176" t="s">
        <v>898</v>
      </c>
      <c r="B104" s="186" t="s">
        <v>5</v>
      </c>
      <c r="C104" s="189" t="s">
        <v>179</v>
      </c>
      <c r="D104" s="154" t="s">
        <v>888</v>
      </c>
      <c r="E104" s="157">
        <v>800</v>
      </c>
      <c r="F104" s="156">
        <v>300000</v>
      </c>
      <c r="G104" s="158"/>
      <c r="H104" s="158">
        <f t="shared" si="1"/>
        <v>300000</v>
      </c>
    </row>
    <row r="105" spans="1:8" ht="39.75" customHeight="1">
      <c r="A105" s="26" t="s">
        <v>892</v>
      </c>
      <c r="B105" s="181" t="s">
        <v>5</v>
      </c>
      <c r="C105" s="181" t="s">
        <v>177</v>
      </c>
      <c r="D105" s="8">
        <v>4290008150</v>
      </c>
      <c r="E105" s="162">
        <v>500</v>
      </c>
      <c r="F105" s="182">
        <v>228400</v>
      </c>
      <c r="G105" s="184"/>
      <c r="H105" s="184">
        <f t="shared" si="1"/>
        <v>228400</v>
      </c>
    </row>
    <row r="106" spans="1:8" ht="39">
      <c r="A106" s="146" t="s">
        <v>548</v>
      </c>
      <c r="B106" s="145" t="s">
        <v>5</v>
      </c>
      <c r="C106" s="145" t="s">
        <v>179</v>
      </c>
      <c r="D106" s="145" t="s">
        <v>549</v>
      </c>
      <c r="E106" s="149">
        <v>500</v>
      </c>
      <c r="F106" s="147">
        <v>2927900</v>
      </c>
      <c r="G106" s="150"/>
      <c r="H106" s="150">
        <f t="shared" si="1"/>
        <v>2927900</v>
      </c>
    </row>
    <row r="107" spans="1:8" ht="39">
      <c r="A107" s="146" t="s">
        <v>550</v>
      </c>
      <c r="B107" s="145" t="s">
        <v>5</v>
      </c>
      <c r="C107" s="145" t="s">
        <v>179</v>
      </c>
      <c r="D107" s="145" t="s">
        <v>551</v>
      </c>
      <c r="E107" s="149">
        <v>500</v>
      </c>
      <c r="F107" s="147">
        <v>605000</v>
      </c>
      <c r="G107" s="150"/>
      <c r="H107" s="150">
        <f t="shared" si="1"/>
        <v>605000</v>
      </c>
    </row>
    <row r="108" spans="1:8" ht="51.75">
      <c r="A108" s="56" t="s">
        <v>556</v>
      </c>
      <c r="B108" s="145" t="s">
        <v>5</v>
      </c>
      <c r="C108" s="145" t="s">
        <v>179</v>
      </c>
      <c r="D108" s="145" t="s">
        <v>557</v>
      </c>
      <c r="E108" s="149">
        <v>500</v>
      </c>
      <c r="F108" s="147">
        <v>360600</v>
      </c>
      <c r="G108" s="150"/>
      <c r="H108" s="150">
        <f t="shared" si="1"/>
        <v>360600</v>
      </c>
    </row>
    <row r="109" spans="1:8" ht="39">
      <c r="A109" s="26" t="s">
        <v>892</v>
      </c>
      <c r="B109" s="154" t="s">
        <v>5</v>
      </c>
      <c r="C109" s="154" t="s">
        <v>179</v>
      </c>
      <c r="D109" s="8">
        <v>4290008150</v>
      </c>
      <c r="E109" s="162">
        <v>500</v>
      </c>
      <c r="F109" s="156">
        <v>516561.49</v>
      </c>
      <c r="G109" s="158"/>
      <c r="H109" s="158">
        <f t="shared" si="1"/>
        <v>516561.49</v>
      </c>
    </row>
    <row r="110" spans="1:8" ht="63.75">
      <c r="A110" s="153" t="s">
        <v>108</v>
      </c>
      <c r="B110" s="145" t="s">
        <v>5</v>
      </c>
      <c r="C110" s="145" t="s">
        <v>190</v>
      </c>
      <c r="D110" s="145" t="s">
        <v>450</v>
      </c>
      <c r="E110" s="149">
        <v>100</v>
      </c>
      <c r="F110" s="147">
        <v>1356145.11</v>
      </c>
      <c r="G110" s="150">
        <v>8731.44</v>
      </c>
      <c r="H110" s="150">
        <f t="shared" si="1"/>
        <v>1364876.55</v>
      </c>
    </row>
    <row r="111" spans="1:8" ht="38.25">
      <c r="A111" s="153" t="s">
        <v>142</v>
      </c>
      <c r="B111" s="145" t="s">
        <v>5</v>
      </c>
      <c r="C111" s="145" t="s">
        <v>190</v>
      </c>
      <c r="D111" s="145" t="s">
        <v>450</v>
      </c>
      <c r="E111" s="149">
        <v>200</v>
      </c>
      <c r="F111" s="147">
        <v>78534</v>
      </c>
      <c r="G111" s="150"/>
      <c r="H111" s="150">
        <f t="shared" si="1"/>
        <v>78534</v>
      </c>
    </row>
    <row r="112" spans="1:8" ht="77.25">
      <c r="A112" s="146" t="s">
        <v>231</v>
      </c>
      <c r="B112" s="145" t="s">
        <v>5</v>
      </c>
      <c r="C112" s="145" t="s">
        <v>190</v>
      </c>
      <c r="D112" s="21" t="s">
        <v>451</v>
      </c>
      <c r="E112" s="149">
        <v>100</v>
      </c>
      <c r="F112" s="147">
        <v>42454.89</v>
      </c>
      <c r="G112" s="150">
        <v>3114.56</v>
      </c>
      <c r="H112" s="150">
        <f t="shared" si="1"/>
        <v>45569.45</v>
      </c>
    </row>
    <row r="113" spans="1:8" ht="81.75" customHeight="1">
      <c r="A113" s="146" t="s">
        <v>257</v>
      </c>
      <c r="B113" s="145" t="s">
        <v>5</v>
      </c>
      <c r="C113" s="145" t="s">
        <v>190</v>
      </c>
      <c r="D113" s="145" t="s">
        <v>452</v>
      </c>
      <c r="E113" s="149">
        <v>100</v>
      </c>
      <c r="F113" s="147">
        <v>382094</v>
      </c>
      <c r="G113" s="150">
        <v>28031</v>
      </c>
      <c r="H113" s="150">
        <f t="shared" si="1"/>
        <v>410125</v>
      </c>
    </row>
    <row r="114" spans="1:8" ht="28.5" customHeight="1">
      <c r="A114" s="24" t="s">
        <v>244</v>
      </c>
      <c r="B114" s="145" t="s">
        <v>5</v>
      </c>
      <c r="C114" s="145" t="s">
        <v>190</v>
      </c>
      <c r="D114" s="145" t="s">
        <v>453</v>
      </c>
      <c r="E114" s="149">
        <v>100</v>
      </c>
      <c r="F114" s="147">
        <v>110539</v>
      </c>
      <c r="G114" s="150"/>
      <c r="H114" s="150">
        <f t="shared" si="1"/>
        <v>110539</v>
      </c>
    </row>
    <row r="115" spans="1:8" ht="51">
      <c r="A115" s="24" t="s">
        <v>245</v>
      </c>
      <c r="B115" s="145" t="s">
        <v>5</v>
      </c>
      <c r="C115" s="145" t="s">
        <v>190</v>
      </c>
      <c r="D115" s="145" t="s">
        <v>454</v>
      </c>
      <c r="E115" s="149">
        <v>100</v>
      </c>
      <c r="F115" s="147">
        <v>77581</v>
      </c>
      <c r="G115" s="150"/>
      <c r="H115" s="150">
        <f t="shared" si="1"/>
        <v>77581</v>
      </c>
    </row>
    <row r="116" spans="1:8" ht="51" customHeight="1">
      <c r="A116" s="153" t="s">
        <v>102</v>
      </c>
      <c r="B116" s="145" t="s">
        <v>5</v>
      </c>
      <c r="C116" s="145" t="s">
        <v>59</v>
      </c>
      <c r="D116" s="145" t="s">
        <v>437</v>
      </c>
      <c r="E116" s="149">
        <v>100</v>
      </c>
      <c r="F116" s="147">
        <v>2757387</v>
      </c>
      <c r="G116" s="150"/>
      <c r="H116" s="150">
        <f t="shared" si="1"/>
        <v>2757387</v>
      </c>
    </row>
    <row r="117" spans="1:8" ht="42" customHeight="1">
      <c r="A117" s="153" t="s">
        <v>139</v>
      </c>
      <c r="B117" s="145" t="s">
        <v>5</v>
      </c>
      <c r="C117" s="145" t="s">
        <v>59</v>
      </c>
      <c r="D117" s="145" t="s">
        <v>437</v>
      </c>
      <c r="E117" s="149">
        <v>200</v>
      </c>
      <c r="F117" s="147">
        <v>2698104</v>
      </c>
      <c r="G117" s="150"/>
      <c r="H117" s="150">
        <f t="shared" si="1"/>
        <v>2698104</v>
      </c>
    </row>
    <row r="118" spans="1:8" ht="27" customHeight="1">
      <c r="A118" s="153" t="s">
        <v>103</v>
      </c>
      <c r="B118" s="145" t="s">
        <v>5</v>
      </c>
      <c r="C118" s="145" t="s">
        <v>59</v>
      </c>
      <c r="D118" s="145" t="s">
        <v>437</v>
      </c>
      <c r="E118" s="149">
        <v>800</v>
      </c>
      <c r="F118" s="147">
        <v>49845.94</v>
      </c>
      <c r="G118" s="150"/>
      <c r="H118" s="150">
        <f t="shared" si="1"/>
        <v>49845.94</v>
      </c>
    </row>
    <row r="119" spans="1:8" ht="32.25" customHeight="1">
      <c r="A119" s="153" t="s">
        <v>140</v>
      </c>
      <c r="B119" s="145" t="s">
        <v>5</v>
      </c>
      <c r="C119" s="145" t="s">
        <v>59</v>
      </c>
      <c r="D119" s="145" t="s">
        <v>438</v>
      </c>
      <c r="E119" s="149">
        <v>200</v>
      </c>
      <c r="F119" s="147">
        <v>31500</v>
      </c>
      <c r="G119" s="150"/>
      <c r="H119" s="150">
        <f t="shared" si="1"/>
        <v>31500</v>
      </c>
    </row>
    <row r="120" spans="1:8" ht="28.5" customHeight="1">
      <c r="A120" s="153" t="s">
        <v>141</v>
      </c>
      <c r="B120" s="145" t="s">
        <v>5</v>
      </c>
      <c r="C120" s="145" t="s">
        <v>59</v>
      </c>
      <c r="D120" s="145" t="s">
        <v>440</v>
      </c>
      <c r="E120" s="149">
        <v>200</v>
      </c>
      <c r="F120" s="147">
        <v>1250000</v>
      </c>
      <c r="G120" s="147"/>
      <c r="H120" s="150">
        <f t="shared" si="1"/>
        <v>1250000</v>
      </c>
    </row>
    <row r="121" spans="1:8" ht="81" customHeight="1">
      <c r="A121" s="146" t="s">
        <v>442</v>
      </c>
      <c r="B121" s="145" t="s">
        <v>5</v>
      </c>
      <c r="C121" s="145" t="s">
        <v>59</v>
      </c>
      <c r="D121" s="145" t="s">
        <v>443</v>
      </c>
      <c r="E121" s="149">
        <v>100</v>
      </c>
      <c r="F121" s="147">
        <v>2204490</v>
      </c>
      <c r="G121" s="150"/>
      <c r="H121" s="150">
        <f t="shared" si="1"/>
        <v>2204490</v>
      </c>
    </row>
    <row r="122" spans="1:8" ht="67.5" customHeight="1">
      <c r="A122" s="153" t="s">
        <v>226</v>
      </c>
      <c r="B122" s="145" t="s">
        <v>5</v>
      </c>
      <c r="C122" s="145" t="s">
        <v>59</v>
      </c>
      <c r="D122" s="145" t="s">
        <v>444</v>
      </c>
      <c r="E122" s="149">
        <v>100</v>
      </c>
      <c r="F122" s="147">
        <v>244943</v>
      </c>
      <c r="G122" s="150"/>
      <c r="H122" s="150">
        <f t="shared" si="1"/>
        <v>244943</v>
      </c>
    </row>
    <row r="123" spans="1:8" ht="51.75" customHeight="1">
      <c r="A123" s="24" t="s">
        <v>244</v>
      </c>
      <c r="B123" s="145" t="s">
        <v>5</v>
      </c>
      <c r="C123" s="145" t="s">
        <v>59</v>
      </c>
      <c r="D123" s="145" t="s">
        <v>445</v>
      </c>
      <c r="E123" s="149">
        <v>100</v>
      </c>
      <c r="F123" s="147">
        <v>306228</v>
      </c>
      <c r="G123" s="150"/>
      <c r="H123" s="150">
        <f t="shared" si="1"/>
        <v>306228</v>
      </c>
    </row>
    <row r="124" spans="1:8" ht="54" customHeight="1">
      <c r="A124" s="24" t="s">
        <v>245</v>
      </c>
      <c r="B124" s="145" t="s">
        <v>5</v>
      </c>
      <c r="C124" s="145" t="s">
        <v>59</v>
      </c>
      <c r="D124" s="145" t="s">
        <v>446</v>
      </c>
      <c r="E124" s="149">
        <v>100</v>
      </c>
      <c r="F124" s="147">
        <v>189277</v>
      </c>
      <c r="G124" s="150"/>
      <c r="H124" s="150">
        <f t="shared" si="1"/>
        <v>189277</v>
      </c>
    </row>
    <row r="125" spans="1:8" ht="66.75" customHeight="1">
      <c r="A125" s="153" t="s">
        <v>225</v>
      </c>
      <c r="B125" s="145" t="s">
        <v>5</v>
      </c>
      <c r="C125" s="145" t="s">
        <v>59</v>
      </c>
      <c r="D125" s="145" t="s">
        <v>506</v>
      </c>
      <c r="E125" s="149">
        <v>100</v>
      </c>
      <c r="F125" s="147">
        <v>1081100</v>
      </c>
      <c r="G125" s="150">
        <v>-286.52999999999997</v>
      </c>
      <c r="H125" s="150">
        <f t="shared" si="1"/>
        <v>1080813.47</v>
      </c>
    </row>
    <row r="126" spans="1:8" ht="53.25" customHeight="1">
      <c r="A126" s="233" t="s">
        <v>934</v>
      </c>
      <c r="B126" s="227" t="s">
        <v>5</v>
      </c>
      <c r="C126" s="227" t="s">
        <v>59</v>
      </c>
      <c r="D126" s="227" t="s">
        <v>935</v>
      </c>
      <c r="E126" s="230">
        <v>200</v>
      </c>
      <c r="F126" s="229"/>
      <c r="G126" s="231">
        <v>286.52999999999997</v>
      </c>
      <c r="H126" s="231">
        <f t="shared" si="1"/>
        <v>286.52999999999997</v>
      </c>
    </row>
    <row r="127" spans="1:8" ht="54" customHeight="1">
      <c r="A127" s="233" t="s">
        <v>934</v>
      </c>
      <c r="B127" s="145" t="s">
        <v>5</v>
      </c>
      <c r="C127" s="145" t="s">
        <v>59</v>
      </c>
      <c r="D127" s="145" t="s">
        <v>506</v>
      </c>
      <c r="E127" s="149">
        <v>200</v>
      </c>
      <c r="F127" s="147">
        <v>348887.06</v>
      </c>
      <c r="G127" s="150"/>
      <c r="H127" s="150">
        <f t="shared" si="1"/>
        <v>348887.06</v>
      </c>
    </row>
    <row r="128" spans="1:8" ht="41.25" customHeight="1">
      <c r="A128" s="153" t="s">
        <v>558</v>
      </c>
      <c r="B128" s="145" t="s">
        <v>5</v>
      </c>
      <c r="C128" s="145" t="s">
        <v>59</v>
      </c>
      <c r="D128" s="145" t="s">
        <v>559</v>
      </c>
      <c r="E128" s="149">
        <v>500</v>
      </c>
      <c r="F128" s="147">
        <v>238407</v>
      </c>
      <c r="G128" s="150"/>
      <c r="H128" s="150">
        <f t="shared" si="1"/>
        <v>238407</v>
      </c>
    </row>
    <row r="129" spans="1:8" ht="41.25" customHeight="1">
      <c r="A129" s="146" t="s">
        <v>487</v>
      </c>
      <c r="B129" s="145" t="s">
        <v>5</v>
      </c>
      <c r="C129" s="145" t="s">
        <v>59</v>
      </c>
      <c r="D129" s="145" t="s">
        <v>532</v>
      </c>
      <c r="E129" s="149">
        <v>200</v>
      </c>
      <c r="F129" s="147">
        <v>15000</v>
      </c>
      <c r="G129" s="150"/>
      <c r="H129" s="150">
        <f t="shared" si="1"/>
        <v>15000</v>
      </c>
    </row>
    <row r="130" spans="1:8" ht="18.75" customHeight="1">
      <c r="A130" s="22" t="s">
        <v>74</v>
      </c>
      <c r="B130" s="23" t="s">
        <v>6</v>
      </c>
      <c r="C130" s="145"/>
      <c r="D130" s="145"/>
      <c r="E130" s="8"/>
      <c r="F130" s="152">
        <f>SUM(F131:F221)</f>
        <v>156658156.51999998</v>
      </c>
      <c r="G130" s="152">
        <f>SUM(G131:G221)</f>
        <v>882777.1</v>
      </c>
      <c r="H130" s="152">
        <f>SUM(H131:H221)</f>
        <v>157540933.61999997</v>
      </c>
    </row>
    <row r="131" spans="1:8" ht="43.5" customHeight="1">
      <c r="A131" s="146" t="s">
        <v>495</v>
      </c>
      <c r="B131" s="145" t="s">
        <v>6</v>
      </c>
      <c r="C131" s="145" t="s">
        <v>54</v>
      </c>
      <c r="D131" s="145" t="s">
        <v>533</v>
      </c>
      <c r="E131" s="149">
        <v>200</v>
      </c>
      <c r="F131" s="147">
        <v>32800</v>
      </c>
      <c r="G131" s="150"/>
      <c r="H131" s="150">
        <f>F131+G131</f>
        <v>32800</v>
      </c>
    </row>
    <row r="132" spans="1:8" ht="39">
      <c r="A132" s="146" t="s">
        <v>152</v>
      </c>
      <c r="B132" s="145" t="s">
        <v>6</v>
      </c>
      <c r="C132" s="145" t="s">
        <v>54</v>
      </c>
      <c r="D132" s="145" t="s">
        <v>534</v>
      </c>
      <c r="E132" s="149">
        <v>200</v>
      </c>
      <c r="F132" s="147">
        <v>87500</v>
      </c>
      <c r="G132" s="150"/>
      <c r="H132" s="150">
        <f t="shared" ref="H132:H212" si="2">F132+G132</f>
        <v>87500</v>
      </c>
    </row>
    <row r="133" spans="1:8" ht="41.25" customHeight="1">
      <c r="A133" s="146" t="s">
        <v>374</v>
      </c>
      <c r="B133" s="145" t="s">
        <v>6</v>
      </c>
      <c r="C133" s="145" t="s">
        <v>54</v>
      </c>
      <c r="D133" s="145" t="s">
        <v>375</v>
      </c>
      <c r="E133" s="149">
        <v>200</v>
      </c>
      <c r="F133" s="147">
        <v>2336000</v>
      </c>
      <c r="G133" s="150"/>
      <c r="H133" s="150">
        <f t="shared" si="2"/>
        <v>2336000</v>
      </c>
    </row>
    <row r="134" spans="1:8" ht="41.25" customHeight="1">
      <c r="A134" s="153" t="s">
        <v>606</v>
      </c>
      <c r="B134" s="145" t="s">
        <v>6</v>
      </c>
      <c r="C134" s="145" t="s">
        <v>54</v>
      </c>
      <c r="D134" s="145" t="s">
        <v>605</v>
      </c>
      <c r="E134" s="149">
        <v>200</v>
      </c>
      <c r="F134" s="147">
        <v>0</v>
      </c>
      <c r="G134" s="150"/>
      <c r="H134" s="150">
        <f t="shared" si="2"/>
        <v>0</v>
      </c>
    </row>
    <row r="135" spans="1:8" ht="41.25" customHeight="1">
      <c r="A135" s="180" t="s">
        <v>899</v>
      </c>
      <c r="B135" s="175" t="s">
        <v>6</v>
      </c>
      <c r="C135" s="175" t="s">
        <v>54</v>
      </c>
      <c r="D135" s="175" t="s">
        <v>605</v>
      </c>
      <c r="E135" s="178">
        <v>200</v>
      </c>
      <c r="F135" s="177">
        <v>252525.25</v>
      </c>
      <c r="G135" s="179"/>
      <c r="H135" s="179">
        <f t="shared" si="2"/>
        <v>252525.25</v>
      </c>
    </row>
    <row r="136" spans="1:8" ht="90.75" customHeight="1">
      <c r="A136" s="26" t="s">
        <v>539</v>
      </c>
      <c r="B136" s="145" t="s">
        <v>6</v>
      </c>
      <c r="C136" s="145" t="s">
        <v>54</v>
      </c>
      <c r="D136" s="221" t="s">
        <v>382</v>
      </c>
      <c r="E136" s="149">
        <v>200</v>
      </c>
      <c r="F136" s="147">
        <v>24841</v>
      </c>
      <c r="G136" s="150"/>
      <c r="H136" s="150">
        <f t="shared" si="2"/>
        <v>24841</v>
      </c>
    </row>
    <row r="137" spans="1:8" ht="30.75" customHeight="1">
      <c r="A137" s="153" t="s">
        <v>136</v>
      </c>
      <c r="B137" s="145" t="s">
        <v>6</v>
      </c>
      <c r="C137" s="145" t="s">
        <v>54</v>
      </c>
      <c r="D137" s="145" t="s">
        <v>392</v>
      </c>
      <c r="E137" s="149">
        <v>200</v>
      </c>
      <c r="F137" s="147">
        <v>1515400</v>
      </c>
      <c r="G137" s="150"/>
      <c r="H137" s="150">
        <f t="shared" si="2"/>
        <v>1515400</v>
      </c>
    </row>
    <row r="138" spans="1:8" ht="63.75" customHeight="1">
      <c r="A138" s="153" t="s">
        <v>81</v>
      </c>
      <c r="B138" s="145" t="s">
        <v>6</v>
      </c>
      <c r="C138" s="145" t="s">
        <v>54</v>
      </c>
      <c r="D138" s="145" t="s">
        <v>390</v>
      </c>
      <c r="E138" s="149">
        <v>100</v>
      </c>
      <c r="F138" s="147">
        <v>1914600</v>
      </c>
      <c r="G138" s="150">
        <v>15365.98</v>
      </c>
      <c r="H138" s="150">
        <f t="shared" si="2"/>
        <v>1929965.98</v>
      </c>
    </row>
    <row r="139" spans="1:8" ht="38.25">
      <c r="A139" s="153" t="s">
        <v>134</v>
      </c>
      <c r="B139" s="145" t="s">
        <v>6</v>
      </c>
      <c r="C139" s="145" t="s">
        <v>54</v>
      </c>
      <c r="D139" s="145" t="s">
        <v>390</v>
      </c>
      <c r="E139" s="149">
        <v>200</v>
      </c>
      <c r="F139" s="147">
        <v>3416900</v>
      </c>
      <c r="G139" s="150">
        <v>3500</v>
      </c>
      <c r="H139" s="150">
        <f t="shared" si="2"/>
        <v>3420400</v>
      </c>
    </row>
    <row r="140" spans="1:8" ht="26.25" customHeight="1">
      <c r="A140" s="153" t="s">
        <v>82</v>
      </c>
      <c r="B140" s="145" t="s">
        <v>6</v>
      </c>
      <c r="C140" s="145" t="s">
        <v>54</v>
      </c>
      <c r="D140" s="145" t="s">
        <v>390</v>
      </c>
      <c r="E140" s="149">
        <v>800</v>
      </c>
      <c r="F140" s="147">
        <v>203756.66</v>
      </c>
      <c r="G140" s="150"/>
      <c r="H140" s="150">
        <f t="shared" si="2"/>
        <v>203756.66</v>
      </c>
    </row>
    <row r="141" spans="1:8" ht="27.75" customHeight="1">
      <c r="A141" s="153" t="s">
        <v>135</v>
      </c>
      <c r="B141" s="145" t="s">
        <v>6</v>
      </c>
      <c r="C141" s="145" t="s">
        <v>54</v>
      </c>
      <c r="D141" s="145" t="s">
        <v>391</v>
      </c>
      <c r="E141" s="149">
        <v>200</v>
      </c>
      <c r="F141" s="147">
        <v>1437219</v>
      </c>
      <c r="G141" s="150">
        <v>-245100</v>
      </c>
      <c r="H141" s="150">
        <f t="shared" si="2"/>
        <v>1192119</v>
      </c>
    </row>
    <row r="142" spans="1:8" ht="107.25" customHeight="1">
      <c r="A142" s="153" t="s">
        <v>544</v>
      </c>
      <c r="B142" s="145" t="s">
        <v>6</v>
      </c>
      <c r="C142" s="145" t="s">
        <v>54</v>
      </c>
      <c r="D142" s="145" t="s">
        <v>408</v>
      </c>
      <c r="E142" s="149">
        <v>100</v>
      </c>
      <c r="F142" s="147">
        <v>8708476</v>
      </c>
      <c r="G142" s="150">
        <v>-54857</v>
      </c>
      <c r="H142" s="150">
        <f t="shared" si="2"/>
        <v>8653619</v>
      </c>
    </row>
    <row r="143" spans="1:8" ht="83.25" customHeight="1">
      <c r="A143" s="153" t="s">
        <v>545</v>
      </c>
      <c r="B143" s="145" t="s">
        <v>6</v>
      </c>
      <c r="C143" s="145" t="s">
        <v>54</v>
      </c>
      <c r="D143" s="145" t="s">
        <v>408</v>
      </c>
      <c r="E143" s="149">
        <v>200</v>
      </c>
      <c r="F143" s="147">
        <v>50960</v>
      </c>
      <c r="G143" s="150">
        <v>-364</v>
      </c>
      <c r="H143" s="150">
        <f t="shared" si="2"/>
        <v>50596</v>
      </c>
    </row>
    <row r="144" spans="1:8" ht="54" customHeight="1">
      <c r="A144" s="24" t="s">
        <v>244</v>
      </c>
      <c r="B144" s="145" t="s">
        <v>6</v>
      </c>
      <c r="C144" s="145" t="s">
        <v>54</v>
      </c>
      <c r="D144" s="145" t="s">
        <v>393</v>
      </c>
      <c r="E144" s="149">
        <v>100</v>
      </c>
      <c r="F144" s="147">
        <v>666352</v>
      </c>
      <c r="G144" s="150"/>
      <c r="H144" s="150">
        <f t="shared" si="2"/>
        <v>666352</v>
      </c>
    </row>
    <row r="145" spans="1:8" ht="54" customHeight="1">
      <c r="A145" s="24" t="s">
        <v>245</v>
      </c>
      <c r="B145" s="145" t="s">
        <v>6</v>
      </c>
      <c r="C145" s="145" t="s">
        <v>54</v>
      </c>
      <c r="D145" s="145" t="s">
        <v>394</v>
      </c>
      <c r="E145" s="149">
        <v>100</v>
      </c>
      <c r="F145" s="147">
        <v>215158</v>
      </c>
      <c r="G145" s="150"/>
      <c r="H145" s="150">
        <f t="shared" si="2"/>
        <v>215158</v>
      </c>
    </row>
    <row r="146" spans="1:8" ht="29.25" customHeight="1">
      <c r="A146" s="24" t="s">
        <v>936</v>
      </c>
      <c r="B146" s="227" t="s">
        <v>6</v>
      </c>
      <c r="C146" s="227" t="s">
        <v>54</v>
      </c>
      <c r="D146" s="227" t="s">
        <v>512</v>
      </c>
      <c r="E146" s="230">
        <v>200</v>
      </c>
      <c r="F146" s="229"/>
      <c r="G146" s="231">
        <v>35000</v>
      </c>
      <c r="H146" s="231">
        <f t="shared" si="2"/>
        <v>35000</v>
      </c>
    </row>
    <row r="147" spans="1:8" ht="39">
      <c r="A147" s="228" t="s">
        <v>495</v>
      </c>
      <c r="B147" s="145" t="s">
        <v>6</v>
      </c>
      <c r="C147" s="145" t="s">
        <v>55</v>
      </c>
      <c r="D147" s="145" t="s">
        <v>533</v>
      </c>
      <c r="E147" s="149">
        <v>200</v>
      </c>
      <c r="F147" s="147">
        <v>69600</v>
      </c>
      <c r="G147" s="150"/>
      <c r="H147" s="150">
        <f>F147+G147</f>
        <v>69600</v>
      </c>
    </row>
    <row r="148" spans="1:8" ht="39">
      <c r="A148" s="146" t="s">
        <v>591</v>
      </c>
      <c r="B148" s="145" t="s">
        <v>6</v>
      </c>
      <c r="C148" s="145" t="s">
        <v>55</v>
      </c>
      <c r="D148" s="145" t="s">
        <v>533</v>
      </c>
      <c r="E148" s="149">
        <v>600</v>
      </c>
      <c r="F148" s="147">
        <v>47000</v>
      </c>
      <c r="G148" s="150"/>
      <c r="H148" s="150">
        <f>F148+G148</f>
        <v>47000</v>
      </c>
    </row>
    <row r="149" spans="1:8" ht="39">
      <c r="A149" s="146" t="s">
        <v>152</v>
      </c>
      <c r="B149" s="145" t="s">
        <v>6</v>
      </c>
      <c r="C149" s="145" t="s">
        <v>55</v>
      </c>
      <c r="D149" s="145" t="s">
        <v>534</v>
      </c>
      <c r="E149" s="149">
        <v>200</v>
      </c>
      <c r="F149" s="147">
        <v>110100</v>
      </c>
      <c r="G149" s="150"/>
      <c r="H149" s="150">
        <f>F149+G149</f>
        <v>110100</v>
      </c>
    </row>
    <row r="150" spans="1:8" ht="39">
      <c r="A150" s="146" t="s">
        <v>590</v>
      </c>
      <c r="B150" s="145" t="s">
        <v>6</v>
      </c>
      <c r="C150" s="145" t="s">
        <v>55</v>
      </c>
      <c r="D150" s="145" t="s">
        <v>534</v>
      </c>
      <c r="E150" s="149">
        <v>600</v>
      </c>
      <c r="F150" s="147">
        <v>91000</v>
      </c>
      <c r="G150" s="150"/>
      <c r="H150" s="150">
        <f>F150+G150</f>
        <v>91000</v>
      </c>
    </row>
    <row r="151" spans="1:8" ht="31.5" customHeight="1">
      <c r="A151" s="32" t="s">
        <v>238</v>
      </c>
      <c r="B151" s="145" t="s">
        <v>6</v>
      </c>
      <c r="C151" s="145" t="s">
        <v>55</v>
      </c>
      <c r="D151" s="145" t="s">
        <v>370</v>
      </c>
      <c r="E151" s="149">
        <v>200</v>
      </c>
      <c r="F151" s="150">
        <v>900000</v>
      </c>
      <c r="G151" s="150"/>
      <c r="H151" s="150">
        <f t="shared" si="2"/>
        <v>900000</v>
      </c>
    </row>
    <row r="152" spans="1:8" ht="28.5" customHeight="1">
      <c r="A152" s="153" t="s">
        <v>371</v>
      </c>
      <c r="B152" s="145" t="s">
        <v>6</v>
      </c>
      <c r="C152" s="145" t="s">
        <v>55</v>
      </c>
      <c r="D152" s="145" t="s">
        <v>372</v>
      </c>
      <c r="E152" s="149">
        <v>200</v>
      </c>
      <c r="F152" s="147">
        <v>2473950</v>
      </c>
      <c r="G152" s="150"/>
      <c r="H152" s="150">
        <f t="shared" si="2"/>
        <v>2473950</v>
      </c>
    </row>
    <row r="153" spans="1:8" ht="42" customHeight="1">
      <c r="A153" s="153" t="s">
        <v>373</v>
      </c>
      <c r="B153" s="145" t="s">
        <v>6</v>
      </c>
      <c r="C153" s="145" t="s">
        <v>55</v>
      </c>
      <c r="D153" s="145" t="s">
        <v>372</v>
      </c>
      <c r="E153" s="149">
        <v>600</v>
      </c>
      <c r="F153" s="147">
        <v>7161625.9800000004</v>
      </c>
      <c r="G153" s="150"/>
      <c r="H153" s="150">
        <f t="shared" si="2"/>
        <v>7161625.9800000004</v>
      </c>
    </row>
    <row r="154" spans="1:8" ht="42" customHeight="1">
      <c r="A154" s="153" t="s">
        <v>607</v>
      </c>
      <c r="B154" s="145" t="s">
        <v>6</v>
      </c>
      <c r="C154" s="145" t="s">
        <v>55</v>
      </c>
      <c r="D154" s="145" t="s">
        <v>605</v>
      </c>
      <c r="E154" s="149">
        <v>600</v>
      </c>
      <c r="F154" s="147">
        <v>0</v>
      </c>
      <c r="G154" s="150"/>
      <c r="H154" s="150">
        <f t="shared" si="2"/>
        <v>0</v>
      </c>
    </row>
    <row r="155" spans="1:8" ht="42" customHeight="1">
      <c r="A155" s="180" t="s">
        <v>900</v>
      </c>
      <c r="B155" s="175" t="s">
        <v>6</v>
      </c>
      <c r="C155" s="175" t="s">
        <v>55</v>
      </c>
      <c r="D155" s="175" t="s">
        <v>605</v>
      </c>
      <c r="E155" s="178">
        <v>600</v>
      </c>
      <c r="F155" s="177">
        <v>429292.93</v>
      </c>
      <c r="G155" s="179"/>
      <c r="H155" s="179">
        <f t="shared" si="2"/>
        <v>429292.93</v>
      </c>
    </row>
    <row r="156" spans="1:8" ht="51">
      <c r="A156" s="25" t="s">
        <v>647</v>
      </c>
      <c r="B156" s="145" t="s">
        <v>6</v>
      </c>
      <c r="C156" s="145" t="s">
        <v>55</v>
      </c>
      <c r="D156" s="145" t="s">
        <v>376</v>
      </c>
      <c r="E156" s="149">
        <v>600</v>
      </c>
      <c r="F156" s="42">
        <v>1568893.82</v>
      </c>
      <c r="G156" s="150"/>
      <c r="H156" s="150">
        <f t="shared" si="2"/>
        <v>1568893.82</v>
      </c>
    </row>
    <row r="157" spans="1:8" ht="38.25">
      <c r="A157" s="153" t="s">
        <v>570</v>
      </c>
      <c r="B157" s="145" t="s">
        <v>6</v>
      </c>
      <c r="C157" s="145" t="s">
        <v>55</v>
      </c>
      <c r="D157" s="145" t="s">
        <v>597</v>
      </c>
      <c r="E157" s="149">
        <v>200</v>
      </c>
      <c r="F157" s="147">
        <v>346600</v>
      </c>
      <c r="G157" s="150"/>
      <c r="H157" s="150">
        <f t="shared" si="2"/>
        <v>346600</v>
      </c>
    </row>
    <row r="158" spans="1:8" ht="38.25">
      <c r="A158" s="153" t="s">
        <v>608</v>
      </c>
      <c r="B158" s="145" t="s">
        <v>6</v>
      </c>
      <c r="C158" s="145" t="s">
        <v>55</v>
      </c>
      <c r="D158" s="145" t="s">
        <v>609</v>
      </c>
      <c r="E158" s="149">
        <v>200</v>
      </c>
      <c r="F158" s="147">
        <v>0</v>
      </c>
      <c r="G158" s="150"/>
      <c r="H158" s="150">
        <f t="shared" si="2"/>
        <v>0</v>
      </c>
    </row>
    <row r="159" spans="1:8" ht="51">
      <c r="A159" s="153" t="s">
        <v>610</v>
      </c>
      <c r="B159" s="145" t="s">
        <v>6</v>
      </c>
      <c r="C159" s="145" t="s">
        <v>55</v>
      </c>
      <c r="D159" s="145" t="s">
        <v>609</v>
      </c>
      <c r="E159" s="149">
        <v>600</v>
      </c>
      <c r="F159" s="147">
        <v>0</v>
      </c>
      <c r="G159" s="182"/>
      <c r="H159" s="150">
        <f t="shared" si="2"/>
        <v>0</v>
      </c>
    </row>
    <row r="160" spans="1:8" ht="76.5">
      <c r="A160" s="185" t="s">
        <v>901</v>
      </c>
      <c r="B160" s="181" t="s">
        <v>6</v>
      </c>
      <c r="C160" s="181" t="s">
        <v>55</v>
      </c>
      <c r="D160" s="181" t="s">
        <v>609</v>
      </c>
      <c r="E160" s="183">
        <v>200</v>
      </c>
      <c r="F160" s="182">
        <v>878572.57</v>
      </c>
      <c r="G160" s="182"/>
      <c r="H160" s="184">
        <f t="shared" si="2"/>
        <v>878572.57</v>
      </c>
    </row>
    <row r="161" spans="1:8" ht="76.5">
      <c r="A161" s="185" t="s">
        <v>902</v>
      </c>
      <c r="B161" s="181" t="s">
        <v>6</v>
      </c>
      <c r="C161" s="181" t="s">
        <v>55</v>
      </c>
      <c r="D161" s="181" t="s">
        <v>609</v>
      </c>
      <c r="E161" s="183">
        <v>600</v>
      </c>
      <c r="F161" s="182">
        <v>2952138.5</v>
      </c>
      <c r="G161" s="182"/>
      <c r="H161" s="184">
        <f t="shared" si="2"/>
        <v>2952138.5</v>
      </c>
    </row>
    <row r="162" spans="1:8" ht="42.75" customHeight="1">
      <c r="A162" s="18" t="s">
        <v>636</v>
      </c>
      <c r="B162" s="145" t="s">
        <v>6</v>
      </c>
      <c r="C162" s="145" t="s">
        <v>55</v>
      </c>
      <c r="D162" s="145" t="s">
        <v>597</v>
      </c>
      <c r="E162" s="149">
        <v>600</v>
      </c>
      <c r="F162" s="147">
        <v>1010000</v>
      </c>
      <c r="G162" s="150"/>
      <c r="H162" s="150">
        <f t="shared" si="2"/>
        <v>1010000</v>
      </c>
    </row>
    <row r="163" spans="1:8" ht="63.75">
      <c r="A163" s="18" t="s">
        <v>132</v>
      </c>
      <c r="B163" s="145" t="s">
        <v>6</v>
      </c>
      <c r="C163" s="145" t="s">
        <v>55</v>
      </c>
      <c r="D163" s="145" t="s">
        <v>381</v>
      </c>
      <c r="E163" s="149">
        <v>200</v>
      </c>
      <c r="F163" s="147">
        <v>74760</v>
      </c>
      <c r="G163" s="150"/>
      <c r="H163" s="150">
        <f t="shared" si="2"/>
        <v>74760</v>
      </c>
    </row>
    <row r="164" spans="1:8" ht="69.75" customHeight="1">
      <c r="A164" s="18" t="s">
        <v>253</v>
      </c>
      <c r="B164" s="145" t="s">
        <v>6</v>
      </c>
      <c r="C164" s="145" t="s">
        <v>55</v>
      </c>
      <c r="D164" s="145" t="s">
        <v>381</v>
      </c>
      <c r="E164" s="149">
        <v>600</v>
      </c>
      <c r="F164" s="147">
        <v>74760</v>
      </c>
      <c r="G164" s="150"/>
      <c r="H164" s="150">
        <f t="shared" si="2"/>
        <v>74760</v>
      </c>
    </row>
    <row r="165" spans="1:8" ht="66" customHeight="1">
      <c r="A165" s="153" t="s">
        <v>83</v>
      </c>
      <c r="B165" s="145" t="s">
        <v>6</v>
      </c>
      <c r="C165" s="145" t="s">
        <v>55</v>
      </c>
      <c r="D165" s="145" t="s">
        <v>396</v>
      </c>
      <c r="E165" s="149">
        <v>100</v>
      </c>
      <c r="F165" s="147">
        <v>905600</v>
      </c>
      <c r="G165" s="150">
        <v>8936.93</v>
      </c>
      <c r="H165" s="150">
        <f t="shared" si="2"/>
        <v>914536.93</v>
      </c>
    </row>
    <row r="166" spans="1:8" ht="43.5" customHeight="1">
      <c r="A166" s="25" t="s">
        <v>137</v>
      </c>
      <c r="B166" s="145" t="s">
        <v>6</v>
      </c>
      <c r="C166" s="145" t="s">
        <v>55</v>
      </c>
      <c r="D166" s="145" t="s">
        <v>396</v>
      </c>
      <c r="E166" s="149">
        <v>200</v>
      </c>
      <c r="F166" s="147">
        <v>10119814.949999999</v>
      </c>
      <c r="G166" s="150">
        <v>-78108.28</v>
      </c>
      <c r="H166" s="150">
        <f t="shared" si="2"/>
        <v>10041706.67</v>
      </c>
    </row>
    <row r="167" spans="1:8" ht="40.5" customHeight="1">
      <c r="A167" s="25" t="s">
        <v>84</v>
      </c>
      <c r="B167" s="145" t="s">
        <v>6</v>
      </c>
      <c r="C167" s="145" t="s">
        <v>55</v>
      </c>
      <c r="D167" s="145" t="s">
        <v>396</v>
      </c>
      <c r="E167" s="149">
        <v>600</v>
      </c>
      <c r="F167" s="147">
        <v>18623000.550000001</v>
      </c>
      <c r="G167" s="150">
        <v>164606.60999999999</v>
      </c>
      <c r="H167" s="150">
        <f t="shared" si="2"/>
        <v>18787607.16</v>
      </c>
    </row>
    <row r="168" spans="1:8" ht="27" customHeight="1">
      <c r="A168" s="25" t="s">
        <v>85</v>
      </c>
      <c r="B168" s="145" t="s">
        <v>6</v>
      </c>
      <c r="C168" s="145" t="s">
        <v>55</v>
      </c>
      <c r="D168" s="145" t="s">
        <v>396</v>
      </c>
      <c r="E168" s="149">
        <v>800</v>
      </c>
      <c r="F168" s="147">
        <v>373926.53</v>
      </c>
      <c r="G168" s="150"/>
      <c r="H168" s="150">
        <f t="shared" si="2"/>
        <v>373926.53</v>
      </c>
    </row>
    <row r="169" spans="1:8" ht="27.75" customHeight="1">
      <c r="A169" s="153" t="s">
        <v>135</v>
      </c>
      <c r="B169" s="145" t="s">
        <v>6</v>
      </c>
      <c r="C169" s="145" t="s">
        <v>55</v>
      </c>
      <c r="D169" s="145" t="s">
        <v>398</v>
      </c>
      <c r="E169" s="149">
        <v>200</v>
      </c>
      <c r="F169" s="147">
        <v>813078</v>
      </c>
      <c r="G169" s="150">
        <v>-218900</v>
      </c>
      <c r="H169" s="150">
        <f t="shared" si="2"/>
        <v>594178</v>
      </c>
    </row>
    <row r="170" spans="1:8" ht="27.75" customHeight="1">
      <c r="A170" s="153" t="s">
        <v>136</v>
      </c>
      <c r="B170" s="145" t="s">
        <v>6</v>
      </c>
      <c r="C170" s="145" t="s">
        <v>55</v>
      </c>
      <c r="D170" s="145" t="s">
        <v>399</v>
      </c>
      <c r="E170" s="149">
        <v>200</v>
      </c>
      <c r="F170" s="147">
        <v>698493.33</v>
      </c>
      <c r="G170" s="150"/>
      <c r="H170" s="150">
        <f t="shared" si="2"/>
        <v>698493.33</v>
      </c>
    </row>
    <row r="171" spans="1:8" ht="54" customHeight="1">
      <c r="A171" s="24" t="s">
        <v>244</v>
      </c>
      <c r="B171" s="145" t="s">
        <v>6</v>
      </c>
      <c r="C171" s="145" t="s">
        <v>55</v>
      </c>
      <c r="D171" s="145" t="s">
        <v>400</v>
      </c>
      <c r="E171" s="149">
        <v>100</v>
      </c>
      <c r="F171" s="147">
        <v>255878</v>
      </c>
      <c r="G171" s="150"/>
      <c r="H171" s="150">
        <f t="shared" si="2"/>
        <v>255878</v>
      </c>
    </row>
    <row r="172" spans="1:8" ht="54.75" customHeight="1">
      <c r="A172" s="24" t="s">
        <v>245</v>
      </c>
      <c r="B172" s="145" t="s">
        <v>6</v>
      </c>
      <c r="C172" s="145" t="s">
        <v>55</v>
      </c>
      <c r="D172" s="145" t="s">
        <v>401</v>
      </c>
      <c r="E172" s="149">
        <v>100</v>
      </c>
      <c r="F172" s="147">
        <v>170119</v>
      </c>
      <c r="G172" s="150"/>
      <c r="H172" s="150">
        <f t="shared" si="2"/>
        <v>170119</v>
      </c>
    </row>
    <row r="173" spans="1:8" ht="96" customHeight="1">
      <c r="A173" s="24" t="s">
        <v>402</v>
      </c>
      <c r="B173" s="145" t="s">
        <v>6</v>
      </c>
      <c r="C173" s="145" t="s">
        <v>55</v>
      </c>
      <c r="D173" s="145" t="s">
        <v>403</v>
      </c>
      <c r="E173" s="149">
        <v>100</v>
      </c>
      <c r="F173" s="147">
        <v>0</v>
      </c>
      <c r="G173" s="182"/>
      <c r="H173" s="150">
        <f t="shared" si="2"/>
        <v>0</v>
      </c>
    </row>
    <row r="174" spans="1:8" ht="65.25" customHeight="1">
      <c r="A174" s="24" t="s">
        <v>404</v>
      </c>
      <c r="B174" s="145" t="s">
        <v>6</v>
      </c>
      <c r="C174" s="145" t="s">
        <v>55</v>
      </c>
      <c r="D174" s="145" t="s">
        <v>403</v>
      </c>
      <c r="E174" s="149">
        <v>600</v>
      </c>
      <c r="F174" s="147">
        <v>0</v>
      </c>
      <c r="G174" s="182"/>
      <c r="H174" s="150">
        <f t="shared" si="2"/>
        <v>0</v>
      </c>
    </row>
    <row r="175" spans="1:8" ht="65.25" customHeight="1">
      <c r="A175" s="24" t="s">
        <v>906</v>
      </c>
      <c r="B175" s="181" t="s">
        <v>6</v>
      </c>
      <c r="C175" s="181" t="s">
        <v>55</v>
      </c>
      <c r="D175" s="181" t="s">
        <v>403</v>
      </c>
      <c r="E175" s="183">
        <v>100</v>
      </c>
      <c r="F175" s="182">
        <v>1328040</v>
      </c>
      <c r="G175" s="182"/>
      <c r="H175" s="184">
        <f t="shared" si="2"/>
        <v>1328040</v>
      </c>
    </row>
    <row r="176" spans="1:8" ht="65.25" customHeight="1">
      <c r="A176" s="24" t="s">
        <v>907</v>
      </c>
      <c r="B176" s="181" t="s">
        <v>6</v>
      </c>
      <c r="C176" s="181" t="s">
        <v>55</v>
      </c>
      <c r="D176" s="181" t="s">
        <v>403</v>
      </c>
      <c r="E176" s="183">
        <v>600</v>
      </c>
      <c r="F176" s="182">
        <v>2812320</v>
      </c>
      <c r="G176" s="182"/>
      <c r="H176" s="184">
        <f t="shared" si="2"/>
        <v>2812320</v>
      </c>
    </row>
    <row r="177" spans="1:8" ht="120" customHeight="1">
      <c r="A177" s="32" t="s">
        <v>410</v>
      </c>
      <c r="B177" s="145" t="s">
        <v>6</v>
      </c>
      <c r="C177" s="145" t="s">
        <v>55</v>
      </c>
      <c r="D177" s="145" t="s">
        <v>411</v>
      </c>
      <c r="E177" s="149">
        <v>100</v>
      </c>
      <c r="F177" s="147">
        <v>16283195.09</v>
      </c>
      <c r="G177" s="150">
        <v>270655</v>
      </c>
      <c r="H177" s="150">
        <f t="shared" si="2"/>
        <v>16553850.09</v>
      </c>
    </row>
    <row r="178" spans="1:8" ht="108" customHeight="1">
      <c r="A178" s="153" t="s">
        <v>259</v>
      </c>
      <c r="B178" s="145" t="s">
        <v>6</v>
      </c>
      <c r="C178" s="145" t="s">
        <v>55</v>
      </c>
      <c r="D178" s="145" t="s">
        <v>411</v>
      </c>
      <c r="E178" s="149">
        <v>200</v>
      </c>
      <c r="F178" s="147">
        <v>141087.91</v>
      </c>
      <c r="G178" s="150"/>
      <c r="H178" s="150">
        <f t="shared" si="2"/>
        <v>141087.91</v>
      </c>
    </row>
    <row r="179" spans="1:8" ht="104.25" customHeight="1">
      <c r="A179" s="25" t="s">
        <v>260</v>
      </c>
      <c r="B179" s="145" t="s">
        <v>6</v>
      </c>
      <c r="C179" s="145" t="s">
        <v>55</v>
      </c>
      <c r="D179" s="145" t="s">
        <v>411</v>
      </c>
      <c r="E179" s="149">
        <v>600</v>
      </c>
      <c r="F179" s="147">
        <v>44011587</v>
      </c>
      <c r="G179" s="150">
        <v>467495</v>
      </c>
      <c r="H179" s="150">
        <f t="shared" si="2"/>
        <v>44479082</v>
      </c>
    </row>
    <row r="180" spans="1:8" ht="54.75" customHeight="1">
      <c r="A180" s="153" t="s">
        <v>97</v>
      </c>
      <c r="B180" s="145" t="s">
        <v>6</v>
      </c>
      <c r="C180" s="145" t="s">
        <v>190</v>
      </c>
      <c r="D180" s="145" t="s">
        <v>414</v>
      </c>
      <c r="E180" s="149">
        <v>100</v>
      </c>
      <c r="F180" s="147">
        <v>3186460.21</v>
      </c>
      <c r="G180" s="150">
        <v>17923.34</v>
      </c>
      <c r="H180" s="150">
        <f t="shared" si="2"/>
        <v>3204383.55</v>
      </c>
    </row>
    <row r="181" spans="1:8" ht="30" customHeight="1">
      <c r="A181" s="153" t="s">
        <v>415</v>
      </c>
      <c r="B181" s="145" t="s">
        <v>6</v>
      </c>
      <c r="C181" s="145" t="s">
        <v>190</v>
      </c>
      <c r="D181" s="145" t="s">
        <v>414</v>
      </c>
      <c r="E181" s="149">
        <v>200</v>
      </c>
      <c r="F181" s="147">
        <v>1072400</v>
      </c>
      <c r="G181" s="150">
        <v>2800</v>
      </c>
      <c r="H181" s="150">
        <f t="shared" si="2"/>
        <v>1075200</v>
      </c>
    </row>
    <row r="182" spans="1:8" ht="28.5" customHeight="1">
      <c r="A182" s="153" t="s">
        <v>98</v>
      </c>
      <c r="B182" s="145" t="s">
        <v>6</v>
      </c>
      <c r="C182" s="145" t="s">
        <v>190</v>
      </c>
      <c r="D182" s="145" t="s">
        <v>414</v>
      </c>
      <c r="E182" s="149">
        <v>800</v>
      </c>
      <c r="F182" s="147">
        <v>75602.41</v>
      </c>
      <c r="G182" s="150"/>
      <c r="H182" s="150">
        <f t="shared" si="2"/>
        <v>75602.41</v>
      </c>
    </row>
    <row r="183" spans="1:8" ht="79.5" customHeight="1">
      <c r="A183" s="153" t="s">
        <v>234</v>
      </c>
      <c r="B183" s="145" t="s">
        <v>6</v>
      </c>
      <c r="C183" s="145" t="s">
        <v>190</v>
      </c>
      <c r="D183" s="145" t="s">
        <v>416</v>
      </c>
      <c r="E183" s="149">
        <v>100</v>
      </c>
      <c r="F183" s="147">
        <v>3187.56</v>
      </c>
      <c r="G183" s="150">
        <v>1883.58</v>
      </c>
      <c r="H183" s="150">
        <f t="shared" si="2"/>
        <v>5071.1399999999994</v>
      </c>
    </row>
    <row r="184" spans="1:8" ht="78.75" customHeight="1">
      <c r="A184" s="24" t="s">
        <v>417</v>
      </c>
      <c r="B184" s="145" t="s">
        <v>6</v>
      </c>
      <c r="C184" s="145" t="s">
        <v>190</v>
      </c>
      <c r="D184" s="145" t="s">
        <v>418</v>
      </c>
      <c r="E184" s="149">
        <v>100</v>
      </c>
      <c r="F184" s="147">
        <v>952.23</v>
      </c>
      <c r="G184" s="150">
        <v>777</v>
      </c>
      <c r="H184" s="150">
        <f t="shared" si="2"/>
        <v>1729.23</v>
      </c>
    </row>
    <row r="185" spans="1:8" ht="78" customHeight="1">
      <c r="A185" s="153" t="s">
        <v>258</v>
      </c>
      <c r="B185" s="145" t="s">
        <v>6</v>
      </c>
      <c r="C185" s="145" t="s">
        <v>190</v>
      </c>
      <c r="D185" s="145" t="s">
        <v>419</v>
      </c>
      <c r="E185" s="149">
        <v>100</v>
      </c>
      <c r="F185" s="147">
        <v>94269.96</v>
      </c>
      <c r="G185" s="150">
        <v>76924.27</v>
      </c>
      <c r="H185" s="150">
        <f t="shared" si="2"/>
        <v>171194.23</v>
      </c>
    </row>
    <row r="186" spans="1:8" ht="76.5">
      <c r="A186" s="153" t="s">
        <v>235</v>
      </c>
      <c r="B186" s="145" t="s">
        <v>6</v>
      </c>
      <c r="C186" s="145" t="s">
        <v>190</v>
      </c>
      <c r="D186" s="145" t="s">
        <v>420</v>
      </c>
      <c r="E186" s="149">
        <v>100</v>
      </c>
      <c r="F186" s="147">
        <v>262442.32</v>
      </c>
      <c r="G186" s="150">
        <v>155081.38</v>
      </c>
      <c r="H186" s="150">
        <f t="shared" si="2"/>
        <v>417523.7</v>
      </c>
    </row>
    <row r="187" spans="1:8" ht="51">
      <c r="A187" s="24" t="s">
        <v>244</v>
      </c>
      <c r="B187" s="145" t="s">
        <v>6</v>
      </c>
      <c r="C187" s="145" t="s">
        <v>190</v>
      </c>
      <c r="D187" s="145" t="s">
        <v>421</v>
      </c>
      <c r="E187" s="149">
        <v>100</v>
      </c>
      <c r="F187" s="147">
        <v>483493</v>
      </c>
      <c r="G187" s="150"/>
      <c r="H187" s="150">
        <f t="shared" si="2"/>
        <v>483493</v>
      </c>
    </row>
    <row r="188" spans="1:8" ht="51">
      <c r="A188" s="24" t="s">
        <v>245</v>
      </c>
      <c r="B188" s="145" t="s">
        <v>6</v>
      </c>
      <c r="C188" s="145" t="s">
        <v>190</v>
      </c>
      <c r="D188" s="145" t="s">
        <v>422</v>
      </c>
      <c r="E188" s="149">
        <v>100</v>
      </c>
      <c r="F188" s="147">
        <v>551779</v>
      </c>
      <c r="G188" s="150"/>
      <c r="H188" s="150">
        <f t="shared" si="2"/>
        <v>551779</v>
      </c>
    </row>
    <row r="189" spans="1:8" ht="39">
      <c r="A189" s="146" t="s">
        <v>152</v>
      </c>
      <c r="B189" s="145" t="s">
        <v>6</v>
      </c>
      <c r="C189" s="145" t="s">
        <v>190</v>
      </c>
      <c r="D189" s="145" t="s">
        <v>534</v>
      </c>
      <c r="E189" s="149">
        <v>200</v>
      </c>
      <c r="F189" s="147">
        <v>6000</v>
      </c>
      <c r="G189" s="150"/>
      <c r="H189" s="150">
        <f t="shared" si="2"/>
        <v>6000</v>
      </c>
    </row>
    <row r="190" spans="1:8" ht="51">
      <c r="A190" s="153" t="s">
        <v>425</v>
      </c>
      <c r="B190" s="145" t="s">
        <v>6</v>
      </c>
      <c r="C190" s="145" t="s">
        <v>56</v>
      </c>
      <c r="D190" s="145" t="s">
        <v>426</v>
      </c>
      <c r="E190" s="149">
        <v>600</v>
      </c>
      <c r="F190" s="147">
        <v>25410</v>
      </c>
      <c r="G190" s="150"/>
      <c r="H190" s="150">
        <f t="shared" si="2"/>
        <v>25410</v>
      </c>
    </row>
    <row r="191" spans="1:8" ht="39">
      <c r="A191" s="26" t="s">
        <v>153</v>
      </c>
      <c r="B191" s="145" t="s">
        <v>6</v>
      </c>
      <c r="C191" s="145" t="s">
        <v>56</v>
      </c>
      <c r="D191" s="145" t="s">
        <v>427</v>
      </c>
      <c r="E191" s="149">
        <v>200</v>
      </c>
      <c r="F191" s="147">
        <v>215985</v>
      </c>
      <c r="G191" s="150"/>
      <c r="H191" s="150">
        <f t="shared" si="2"/>
        <v>215985</v>
      </c>
    </row>
    <row r="192" spans="1:8" ht="39">
      <c r="A192" s="26" t="s">
        <v>154</v>
      </c>
      <c r="B192" s="145" t="s">
        <v>6</v>
      </c>
      <c r="C192" s="145" t="s">
        <v>56</v>
      </c>
      <c r="D192" s="145" t="s">
        <v>427</v>
      </c>
      <c r="E192" s="149">
        <v>600</v>
      </c>
      <c r="F192" s="147">
        <v>495495</v>
      </c>
      <c r="G192" s="150"/>
      <c r="H192" s="150">
        <f t="shared" si="2"/>
        <v>495495</v>
      </c>
    </row>
    <row r="193" spans="1:8" ht="39" customHeight="1">
      <c r="A193" s="153" t="s">
        <v>592</v>
      </c>
      <c r="B193" s="145" t="s">
        <v>6</v>
      </c>
      <c r="C193" s="145" t="s">
        <v>56</v>
      </c>
      <c r="D193" s="145" t="s">
        <v>462</v>
      </c>
      <c r="E193" s="149">
        <v>600</v>
      </c>
      <c r="F193" s="147">
        <v>20000</v>
      </c>
      <c r="G193" s="150"/>
      <c r="H193" s="150">
        <f t="shared" si="2"/>
        <v>20000</v>
      </c>
    </row>
    <row r="194" spans="1:8" ht="29.25" customHeight="1">
      <c r="A194" s="146" t="s">
        <v>502</v>
      </c>
      <c r="B194" s="145" t="s">
        <v>6</v>
      </c>
      <c r="C194" s="145" t="s">
        <v>56</v>
      </c>
      <c r="D194" s="145" t="s">
        <v>463</v>
      </c>
      <c r="E194" s="149">
        <v>200</v>
      </c>
      <c r="F194" s="147">
        <v>10000</v>
      </c>
      <c r="G194" s="150"/>
      <c r="H194" s="150">
        <f t="shared" si="2"/>
        <v>10000</v>
      </c>
    </row>
    <row r="195" spans="1:8" ht="42.75" customHeight="1">
      <c r="A195" s="146" t="s">
        <v>635</v>
      </c>
      <c r="B195" s="145" t="s">
        <v>6</v>
      </c>
      <c r="C195" s="145" t="s">
        <v>56</v>
      </c>
      <c r="D195" s="145" t="s">
        <v>463</v>
      </c>
      <c r="E195" s="149">
        <v>600</v>
      </c>
      <c r="F195" s="147">
        <v>20000</v>
      </c>
      <c r="G195" s="150"/>
      <c r="H195" s="150">
        <f t="shared" si="2"/>
        <v>20000</v>
      </c>
    </row>
    <row r="196" spans="1:8" ht="42.75" customHeight="1">
      <c r="A196" s="25" t="s">
        <v>643</v>
      </c>
      <c r="B196" s="145" t="s">
        <v>6</v>
      </c>
      <c r="C196" s="145" t="s">
        <v>57</v>
      </c>
      <c r="D196" s="145" t="s">
        <v>641</v>
      </c>
      <c r="E196" s="149">
        <v>600</v>
      </c>
      <c r="F196" s="42">
        <v>1899744.29</v>
      </c>
      <c r="G196" s="150"/>
      <c r="H196" s="150">
        <f>F196+G196</f>
        <v>1899744.29</v>
      </c>
    </row>
    <row r="197" spans="1:8" ht="29.25" customHeight="1">
      <c r="A197" s="153" t="s">
        <v>611</v>
      </c>
      <c r="B197" s="145" t="s">
        <v>6</v>
      </c>
      <c r="C197" s="145" t="s">
        <v>57</v>
      </c>
      <c r="D197" s="145" t="s">
        <v>378</v>
      </c>
      <c r="E197" s="149">
        <v>200</v>
      </c>
      <c r="F197" s="147">
        <v>45100</v>
      </c>
      <c r="G197" s="150">
        <v>35000</v>
      </c>
      <c r="H197" s="150">
        <f>F197+G197</f>
        <v>80100</v>
      </c>
    </row>
    <row r="198" spans="1:8" ht="28.5" customHeight="1">
      <c r="A198" s="207" t="s">
        <v>577</v>
      </c>
      <c r="B198" s="145" t="s">
        <v>6</v>
      </c>
      <c r="C198" s="145" t="s">
        <v>57</v>
      </c>
      <c r="D198" s="145" t="s">
        <v>378</v>
      </c>
      <c r="E198" s="149">
        <v>300</v>
      </c>
      <c r="F198" s="147">
        <v>50000</v>
      </c>
      <c r="G198" s="150">
        <v>-35000</v>
      </c>
      <c r="H198" s="150">
        <f t="shared" si="2"/>
        <v>15000</v>
      </c>
    </row>
    <row r="199" spans="1:8" ht="42" customHeight="1">
      <c r="A199" s="153" t="s">
        <v>133</v>
      </c>
      <c r="B199" s="145" t="s">
        <v>6</v>
      </c>
      <c r="C199" s="145" t="s">
        <v>57</v>
      </c>
      <c r="D199" s="145" t="s">
        <v>387</v>
      </c>
      <c r="E199" s="149">
        <v>200</v>
      </c>
      <c r="F199" s="147">
        <v>356400</v>
      </c>
      <c r="G199" s="150"/>
      <c r="H199" s="150">
        <f t="shared" si="2"/>
        <v>356400</v>
      </c>
    </row>
    <row r="200" spans="1:8" ht="42" customHeight="1">
      <c r="A200" s="153" t="s">
        <v>123</v>
      </c>
      <c r="B200" s="145" t="s">
        <v>6</v>
      </c>
      <c r="C200" s="145" t="s">
        <v>57</v>
      </c>
      <c r="D200" s="145" t="s">
        <v>387</v>
      </c>
      <c r="E200" s="149">
        <v>600</v>
      </c>
      <c r="F200" s="147">
        <v>30000</v>
      </c>
      <c r="G200" s="150"/>
      <c r="H200" s="150">
        <f t="shared" si="2"/>
        <v>30000</v>
      </c>
    </row>
    <row r="201" spans="1:8" ht="51">
      <c r="A201" s="153" t="s">
        <v>86</v>
      </c>
      <c r="B201" s="145" t="s">
        <v>6</v>
      </c>
      <c r="C201" s="145" t="s">
        <v>57</v>
      </c>
      <c r="D201" s="145" t="s">
        <v>397</v>
      </c>
      <c r="E201" s="149">
        <v>100</v>
      </c>
      <c r="F201" s="147">
        <v>6762900</v>
      </c>
      <c r="G201" s="150">
        <v>51458.080000000002</v>
      </c>
      <c r="H201" s="150">
        <f t="shared" si="2"/>
        <v>6814358.0800000001</v>
      </c>
    </row>
    <row r="202" spans="1:8" ht="25.5">
      <c r="A202" s="25" t="s">
        <v>138</v>
      </c>
      <c r="B202" s="145" t="s">
        <v>6</v>
      </c>
      <c r="C202" s="145" t="s">
        <v>57</v>
      </c>
      <c r="D202" s="145" t="s">
        <v>397</v>
      </c>
      <c r="E202" s="149">
        <v>200</v>
      </c>
      <c r="F202" s="147">
        <v>1632900</v>
      </c>
      <c r="G202" s="150">
        <v>13949.19</v>
      </c>
      <c r="H202" s="150">
        <f t="shared" si="2"/>
        <v>1646849.19</v>
      </c>
    </row>
    <row r="203" spans="1:8" ht="23.25" customHeight="1">
      <c r="A203" s="25" t="s">
        <v>87</v>
      </c>
      <c r="B203" s="145" t="s">
        <v>6</v>
      </c>
      <c r="C203" s="145" t="s">
        <v>57</v>
      </c>
      <c r="D203" s="145" t="s">
        <v>397</v>
      </c>
      <c r="E203" s="149">
        <v>800</v>
      </c>
      <c r="F203" s="147">
        <v>5800</v>
      </c>
      <c r="G203" s="150"/>
      <c r="H203" s="150">
        <f t="shared" si="2"/>
        <v>5800</v>
      </c>
    </row>
    <row r="204" spans="1:8" ht="54" customHeight="1">
      <c r="A204" s="24" t="s">
        <v>244</v>
      </c>
      <c r="B204" s="145" t="s">
        <v>6</v>
      </c>
      <c r="C204" s="145" t="s">
        <v>57</v>
      </c>
      <c r="D204" s="145" t="s">
        <v>400</v>
      </c>
      <c r="E204" s="149">
        <v>100</v>
      </c>
      <c r="F204" s="147">
        <v>43390</v>
      </c>
      <c r="G204" s="150"/>
      <c r="H204" s="150">
        <f t="shared" si="2"/>
        <v>43390</v>
      </c>
    </row>
    <row r="205" spans="1:8" ht="53.25" customHeight="1">
      <c r="A205" s="24" t="s">
        <v>245</v>
      </c>
      <c r="B205" s="145" t="s">
        <v>6</v>
      </c>
      <c r="C205" s="145" t="s">
        <v>57</v>
      </c>
      <c r="D205" s="145" t="s">
        <v>401</v>
      </c>
      <c r="E205" s="149">
        <v>100</v>
      </c>
      <c r="F205" s="147">
        <v>869230</v>
      </c>
      <c r="G205" s="150"/>
      <c r="H205" s="150">
        <f t="shared" si="2"/>
        <v>869230</v>
      </c>
    </row>
    <row r="206" spans="1:8" ht="51.75" customHeight="1">
      <c r="A206" s="153" t="s">
        <v>579</v>
      </c>
      <c r="B206" s="145" t="s">
        <v>6</v>
      </c>
      <c r="C206" s="145" t="s">
        <v>57</v>
      </c>
      <c r="D206" s="145" t="s">
        <v>503</v>
      </c>
      <c r="E206" s="149">
        <v>300</v>
      </c>
      <c r="F206" s="95">
        <v>21000</v>
      </c>
      <c r="G206" s="150"/>
      <c r="H206" s="150">
        <f t="shared" si="2"/>
        <v>21000</v>
      </c>
    </row>
    <row r="207" spans="1:8" ht="28.5" customHeight="1">
      <c r="A207" s="153" t="s">
        <v>593</v>
      </c>
      <c r="B207" s="145" t="s">
        <v>6</v>
      </c>
      <c r="C207" s="145" t="s">
        <v>57</v>
      </c>
      <c r="D207" s="145" t="s">
        <v>504</v>
      </c>
      <c r="E207" s="149">
        <v>300</v>
      </c>
      <c r="F207" s="147">
        <v>144000</v>
      </c>
      <c r="G207" s="150"/>
      <c r="H207" s="150">
        <f t="shared" si="2"/>
        <v>144000</v>
      </c>
    </row>
    <row r="208" spans="1:8" ht="28.5" customHeight="1">
      <c r="A208" s="153" t="s">
        <v>594</v>
      </c>
      <c r="B208" s="145" t="s">
        <v>6</v>
      </c>
      <c r="C208" s="145" t="s">
        <v>57</v>
      </c>
      <c r="D208" s="145" t="s">
        <v>505</v>
      </c>
      <c r="E208" s="149">
        <v>300</v>
      </c>
      <c r="F208" s="147">
        <v>105000</v>
      </c>
      <c r="G208" s="150"/>
      <c r="H208" s="150">
        <f t="shared" si="2"/>
        <v>105000</v>
      </c>
    </row>
    <row r="209" spans="1:8" ht="40.5" customHeight="1">
      <c r="A209" s="153" t="s">
        <v>236</v>
      </c>
      <c r="B209" s="145" t="s">
        <v>6</v>
      </c>
      <c r="C209" s="145" t="s">
        <v>57</v>
      </c>
      <c r="D209" s="145" t="s">
        <v>582</v>
      </c>
      <c r="E209" s="149">
        <v>200</v>
      </c>
      <c r="F209" s="147">
        <v>135728.84</v>
      </c>
      <c r="G209" s="150"/>
      <c r="H209" s="150">
        <f t="shared" si="2"/>
        <v>135728.84</v>
      </c>
    </row>
    <row r="210" spans="1:8" ht="55.5" customHeight="1">
      <c r="A210" s="153" t="s">
        <v>596</v>
      </c>
      <c r="B210" s="145" t="s">
        <v>6</v>
      </c>
      <c r="C210" s="145" t="s">
        <v>57</v>
      </c>
      <c r="D210" s="145" t="s">
        <v>583</v>
      </c>
      <c r="E210" s="149">
        <v>300</v>
      </c>
      <c r="F210" s="147">
        <v>9000</v>
      </c>
      <c r="G210" s="150"/>
      <c r="H210" s="150">
        <f t="shared" si="2"/>
        <v>9000</v>
      </c>
    </row>
    <row r="211" spans="1:8" ht="42" customHeight="1">
      <c r="A211" s="225" t="s">
        <v>929</v>
      </c>
      <c r="B211" s="221" t="s">
        <v>6</v>
      </c>
      <c r="C211" s="221" t="s">
        <v>57</v>
      </c>
      <c r="D211" s="221" t="s">
        <v>928</v>
      </c>
      <c r="E211" s="223">
        <v>200</v>
      </c>
      <c r="F211" s="222"/>
      <c r="G211" s="224">
        <v>130508.5</v>
      </c>
      <c r="H211" s="224">
        <f>F211+G211</f>
        <v>130508.5</v>
      </c>
    </row>
    <row r="212" spans="1:8" ht="40.5" customHeight="1">
      <c r="A212" s="146" t="s">
        <v>300</v>
      </c>
      <c r="B212" s="145" t="s">
        <v>6</v>
      </c>
      <c r="C212" s="145" t="s">
        <v>57</v>
      </c>
      <c r="D212" s="145" t="s">
        <v>512</v>
      </c>
      <c r="E212" s="149">
        <v>200</v>
      </c>
      <c r="F212" s="147">
        <v>35000</v>
      </c>
      <c r="G212" s="150">
        <v>-35000</v>
      </c>
      <c r="H212" s="150">
        <f t="shared" si="2"/>
        <v>0</v>
      </c>
    </row>
    <row r="213" spans="1:8" ht="39">
      <c r="A213" s="146" t="s">
        <v>487</v>
      </c>
      <c r="B213" s="145" t="s">
        <v>6</v>
      </c>
      <c r="C213" s="145" t="s">
        <v>57</v>
      </c>
      <c r="D213" s="145" t="s">
        <v>532</v>
      </c>
      <c r="E213" s="149">
        <v>200</v>
      </c>
      <c r="F213" s="147">
        <v>30000</v>
      </c>
      <c r="G213" s="150"/>
      <c r="H213" s="150">
        <f t="shared" ref="H213:H221" si="3">F213+G213</f>
        <v>30000</v>
      </c>
    </row>
    <row r="214" spans="1:8" ht="39">
      <c r="A214" s="146" t="s">
        <v>595</v>
      </c>
      <c r="B214" s="145" t="s">
        <v>6</v>
      </c>
      <c r="C214" s="145" t="s">
        <v>57</v>
      </c>
      <c r="D214" s="145" t="s">
        <v>532</v>
      </c>
      <c r="E214" s="149">
        <v>600</v>
      </c>
      <c r="F214" s="147">
        <v>100000</v>
      </c>
      <c r="G214" s="150"/>
      <c r="H214" s="150">
        <f t="shared" si="3"/>
        <v>100000</v>
      </c>
    </row>
    <row r="215" spans="1:8" ht="51">
      <c r="A215" s="153" t="s">
        <v>194</v>
      </c>
      <c r="B215" s="145" t="s">
        <v>6</v>
      </c>
      <c r="C215" s="145" t="s">
        <v>57</v>
      </c>
      <c r="D215" s="8">
        <v>4190000370</v>
      </c>
      <c r="E215" s="149">
        <v>100</v>
      </c>
      <c r="F215" s="147">
        <v>1496343</v>
      </c>
      <c r="G215" s="150">
        <v>24743</v>
      </c>
      <c r="H215" s="150">
        <f t="shared" si="3"/>
        <v>1521086</v>
      </c>
    </row>
    <row r="216" spans="1:8" ht="38.25">
      <c r="A216" s="153" t="s">
        <v>195</v>
      </c>
      <c r="B216" s="145" t="s">
        <v>6</v>
      </c>
      <c r="C216" s="145" t="s">
        <v>57</v>
      </c>
      <c r="D216" s="8">
        <v>4190000370</v>
      </c>
      <c r="E216" s="149">
        <v>200</v>
      </c>
      <c r="F216" s="147">
        <v>73692</v>
      </c>
      <c r="G216" s="150">
        <v>-283.14999999999998</v>
      </c>
      <c r="H216" s="150">
        <f t="shared" si="3"/>
        <v>73408.850000000006</v>
      </c>
    </row>
    <row r="217" spans="1:8" ht="25.5">
      <c r="A217" s="225" t="s">
        <v>931</v>
      </c>
      <c r="B217" s="221" t="s">
        <v>6</v>
      </c>
      <c r="C217" s="221" t="s">
        <v>57</v>
      </c>
      <c r="D217" s="8">
        <v>4190000370</v>
      </c>
      <c r="E217" s="223">
        <v>800</v>
      </c>
      <c r="F217" s="222"/>
      <c r="G217" s="224">
        <v>283.14999999999998</v>
      </c>
      <c r="H217" s="224">
        <f t="shared" si="3"/>
        <v>283.14999999999998</v>
      </c>
    </row>
    <row r="218" spans="1:8" ht="64.5">
      <c r="A218" s="146" t="s">
        <v>383</v>
      </c>
      <c r="B218" s="145" t="s">
        <v>6</v>
      </c>
      <c r="C218" s="149">
        <v>1004</v>
      </c>
      <c r="D218" s="145" t="s">
        <v>384</v>
      </c>
      <c r="E218" s="149">
        <v>300</v>
      </c>
      <c r="F218" s="147">
        <v>452529.63</v>
      </c>
      <c r="G218" s="150">
        <v>73498.52</v>
      </c>
      <c r="H218" s="150">
        <f t="shared" si="3"/>
        <v>526028.15</v>
      </c>
    </row>
    <row r="219" spans="1:8" ht="54.75" customHeight="1">
      <c r="A219" s="153" t="s">
        <v>649</v>
      </c>
      <c r="B219" s="145" t="s">
        <v>6</v>
      </c>
      <c r="C219" s="145" t="s">
        <v>240</v>
      </c>
      <c r="D219" s="145" t="s">
        <v>271</v>
      </c>
      <c r="E219" s="149">
        <v>100</v>
      </c>
      <c r="F219" s="147">
        <v>19000</v>
      </c>
      <c r="G219" s="150"/>
      <c r="H219" s="150">
        <f>F219+G219</f>
        <v>19000</v>
      </c>
    </row>
    <row r="220" spans="1:8" ht="30.75" customHeight="1">
      <c r="A220" s="153" t="s">
        <v>459</v>
      </c>
      <c r="B220" s="145" t="s">
        <v>6</v>
      </c>
      <c r="C220" s="145" t="s">
        <v>240</v>
      </c>
      <c r="D220" s="145" t="s">
        <v>271</v>
      </c>
      <c r="E220" s="149">
        <v>200</v>
      </c>
      <c r="F220" s="147">
        <v>31000</v>
      </c>
      <c r="G220" s="150"/>
      <c r="H220" s="150">
        <f t="shared" si="3"/>
        <v>31000</v>
      </c>
    </row>
    <row r="221" spans="1:8" ht="54.75" customHeight="1">
      <c r="A221" s="153" t="s">
        <v>254</v>
      </c>
      <c r="B221" s="145" t="s">
        <v>6</v>
      </c>
      <c r="C221" s="149">
        <v>1102</v>
      </c>
      <c r="D221" s="145" t="s">
        <v>507</v>
      </c>
      <c r="E221" s="149">
        <v>100</v>
      </c>
      <c r="F221" s="147">
        <v>200000</v>
      </c>
      <c r="G221" s="150"/>
      <c r="H221" s="150">
        <f t="shared" si="3"/>
        <v>200000</v>
      </c>
    </row>
    <row r="222" spans="1:8" ht="27" customHeight="1">
      <c r="A222" s="151" t="s">
        <v>127</v>
      </c>
      <c r="B222" s="23" t="s">
        <v>126</v>
      </c>
      <c r="C222" s="28"/>
      <c r="D222" s="23"/>
      <c r="E222" s="94"/>
      <c r="F222" s="152">
        <f>+SUM(F223:F237)</f>
        <v>3688574</v>
      </c>
      <c r="G222" s="152">
        <f>+SUM(G223:G237)</f>
        <v>29536</v>
      </c>
      <c r="H222" s="152">
        <f>+SUM(H223:H237)</f>
        <v>3718110</v>
      </c>
    </row>
    <row r="223" spans="1:8" ht="30.75" customHeight="1">
      <c r="A223" s="146" t="s">
        <v>457</v>
      </c>
      <c r="B223" s="145" t="s">
        <v>126</v>
      </c>
      <c r="C223" s="145" t="s">
        <v>46</v>
      </c>
      <c r="D223" s="8">
        <v>2240100230</v>
      </c>
      <c r="E223" s="149">
        <v>200</v>
      </c>
      <c r="F223" s="147">
        <v>250000</v>
      </c>
      <c r="G223" s="150"/>
      <c r="H223" s="150">
        <f t="shared" ref="H223:H237" si="4">F223+G223</f>
        <v>250000</v>
      </c>
    </row>
    <row r="224" spans="1:8" ht="39">
      <c r="A224" s="146" t="s">
        <v>294</v>
      </c>
      <c r="B224" s="145" t="s">
        <v>126</v>
      </c>
      <c r="C224" s="145" t="s">
        <v>46</v>
      </c>
      <c r="D224" s="145" t="s">
        <v>511</v>
      </c>
      <c r="E224" s="149">
        <v>200</v>
      </c>
      <c r="F224" s="147">
        <v>80000</v>
      </c>
      <c r="G224" s="150"/>
      <c r="H224" s="150">
        <f t="shared" si="4"/>
        <v>80000</v>
      </c>
    </row>
    <row r="225" spans="1:8" ht="39">
      <c r="A225" s="146" t="s">
        <v>355</v>
      </c>
      <c r="B225" s="145" t="s">
        <v>126</v>
      </c>
      <c r="C225" s="145" t="s">
        <v>46</v>
      </c>
      <c r="D225" s="145" t="s">
        <v>529</v>
      </c>
      <c r="E225" s="149">
        <v>200</v>
      </c>
      <c r="F225" s="147">
        <v>447000</v>
      </c>
      <c r="G225" s="150"/>
      <c r="H225" s="150">
        <f t="shared" si="4"/>
        <v>447000</v>
      </c>
    </row>
    <row r="226" spans="1:8" ht="40.5" customHeight="1">
      <c r="A226" s="153" t="s">
        <v>148</v>
      </c>
      <c r="B226" s="145" t="s">
        <v>126</v>
      </c>
      <c r="C226" s="145" t="s">
        <v>46</v>
      </c>
      <c r="D226" s="8">
        <v>4290020140</v>
      </c>
      <c r="E226" s="149">
        <v>200</v>
      </c>
      <c r="F226" s="147">
        <v>206500</v>
      </c>
      <c r="G226" s="150"/>
      <c r="H226" s="150">
        <f t="shared" si="4"/>
        <v>206500</v>
      </c>
    </row>
    <row r="227" spans="1:8" ht="38.25">
      <c r="A227" s="153" t="s">
        <v>364</v>
      </c>
      <c r="B227" s="145" t="s">
        <v>126</v>
      </c>
      <c r="C227" s="145" t="s">
        <v>56</v>
      </c>
      <c r="D227" s="145" t="s">
        <v>510</v>
      </c>
      <c r="E227" s="149">
        <v>200</v>
      </c>
      <c r="F227" s="147">
        <v>190000</v>
      </c>
      <c r="G227" s="150"/>
      <c r="H227" s="150">
        <f t="shared" si="4"/>
        <v>190000</v>
      </c>
    </row>
    <row r="228" spans="1:8" ht="28.5" customHeight="1">
      <c r="A228" s="153" t="s">
        <v>227</v>
      </c>
      <c r="B228" s="145" t="s">
        <v>126</v>
      </c>
      <c r="C228" s="145" t="s">
        <v>56</v>
      </c>
      <c r="D228" s="145" t="s">
        <v>462</v>
      </c>
      <c r="E228" s="149">
        <v>200</v>
      </c>
      <c r="F228" s="147">
        <v>0</v>
      </c>
      <c r="G228" s="150"/>
      <c r="H228" s="150">
        <f t="shared" si="4"/>
        <v>0</v>
      </c>
    </row>
    <row r="229" spans="1:8" ht="29.25" customHeight="1">
      <c r="A229" s="146" t="s">
        <v>502</v>
      </c>
      <c r="B229" s="145" t="s">
        <v>126</v>
      </c>
      <c r="C229" s="145" t="s">
        <v>56</v>
      </c>
      <c r="D229" s="145" t="s">
        <v>463</v>
      </c>
      <c r="E229" s="149">
        <v>200</v>
      </c>
      <c r="F229" s="147">
        <v>90000</v>
      </c>
      <c r="G229" s="150"/>
      <c r="H229" s="150">
        <f t="shared" si="4"/>
        <v>90000</v>
      </c>
    </row>
    <row r="230" spans="1:8" ht="39">
      <c r="A230" s="146" t="s">
        <v>464</v>
      </c>
      <c r="B230" s="145" t="s">
        <v>126</v>
      </c>
      <c r="C230" s="145" t="s">
        <v>56</v>
      </c>
      <c r="D230" s="145" t="s">
        <v>465</v>
      </c>
      <c r="E230" s="149">
        <v>200</v>
      </c>
      <c r="F230" s="147">
        <v>10000</v>
      </c>
      <c r="G230" s="150"/>
      <c r="H230" s="150">
        <f t="shared" si="4"/>
        <v>10000</v>
      </c>
    </row>
    <row r="231" spans="1:8" ht="38.25">
      <c r="A231" s="153" t="s">
        <v>133</v>
      </c>
      <c r="B231" s="145" t="s">
        <v>126</v>
      </c>
      <c r="C231" s="145" t="s">
        <v>57</v>
      </c>
      <c r="D231" s="145" t="s">
        <v>387</v>
      </c>
      <c r="E231" s="149">
        <v>200</v>
      </c>
      <c r="F231" s="147">
        <v>120000</v>
      </c>
      <c r="G231" s="150"/>
      <c r="H231" s="150">
        <f t="shared" si="4"/>
        <v>120000</v>
      </c>
    </row>
    <row r="232" spans="1:8" ht="39">
      <c r="A232" s="146" t="s">
        <v>487</v>
      </c>
      <c r="B232" s="145" t="s">
        <v>126</v>
      </c>
      <c r="C232" s="145" t="s">
        <v>57</v>
      </c>
      <c r="D232" s="145" t="s">
        <v>532</v>
      </c>
      <c r="E232" s="149">
        <v>200</v>
      </c>
      <c r="F232" s="147">
        <v>85000</v>
      </c>
      <c r="G232" s="150"/>
      <c r="H232" s="150">
        <f t="shared" si="4"/>
        <v>85000</v>
      </c>
    </row>
    <row r="233" spans="1:8" ht="51">
      <c r="A233" s="153" t="s">
        <v>125</v>
      </c>
      <c r="B233" s="145" t="s">
        <v>126</v>
      </c>
      <c r="C233" s="145" t="s">
        <v>128</v>
      </c>
      <c r="D233" s="145" t="s">
        <v>120</v>
      </c>
      <c r="E233" s="20" t="s">
        <v>7</v>
      </c>
      <c r="F233" s="147">
        <v>1768336</v>
      </c>
      <c r="G233" s="150">
        <v>29536</v>
      </c>
      <c r="H233" s="150">
        <f t="shared" si="4"/>
        <v>1797872</v>
      </c>
    </row>
    <row r="234" spans="1:8" ht="30" customHeight="1">
      <c r="A234" s="153" t="s">
        <v>146</v>
      </c>
      <c r="B234" s="145" t="s">
        <v>126</v>
      </c>
      <c r="C234" s="145" t="s">
        <v>128</v>
      </c>
      <c r="D234" s="145" t="s">
        <v>120</v>
      </c>
      <c r="E234" s="20" t="s">
        <v>72</v>
      </c>
      <c r="F234" s="147">
        <v>159738</v>
      </c>
      <c r="G234" s="150"/>
      <c r="H234" s="150">
        <f t="shared" si="4"/>
        <v>159738</v>
      </c>
    </row>
    <row r="235" spans="1:8" ht="25.5">
      <c r="A235" s="153" t="s">
        <v>193</v>
      </c>
      <c r="B235" s="145" t="s">
        <v>126</v>
      </c>
      <c r="C235" s="145" t="s">
        <v>128</v>
      </c>
      <c r="D235" s="145" t="s">
        <v>120</v>
      </c>
      <c r="E235" s="20" t="s">
        <v>192</v>
      </c>
      <c r="F235" s="147">
        <v>2000</v>
      </c>
      <c r="G235" s="150"/>
      <c r="H235" s="150">
        <f t="shared" si="4"/>
        <v>2000</v>
      </c>
    </row>
    <row r="236" spans="1:8" ht="39">
      <c r="A236" s="146" t="s">
        <v>263</v>
      </c>
      <c r="B236" s="145" t="s">
        <v>126</v>
      </c>
      <c r="C236" s="145" t="s">
        <v>62</v>
      </c>
      <c r="D236" s="8" t="s">
        <v>468</v>
      </c>
      <c r="E236" s="149">
        <v>400</v>
      </c>
      <c r="F236" s="147">
        <v>0</v>
      </c>
      <c r="G236" s="150"/>
      <c r="H236" s="150">
        <f t="shared" si="4"/>
        <v>0</v>
      </c>
    </row>
    <row r="237" spans="1:8" ht="29.25" customHeight="1">
      <c r="A237" s="153" t="s">
        <v>459</v>
      </c>
      <c r="B237" s="145" t="s">
        <v>126</v>
      </c>
      <c r="C237" s="145" t="s">
        <v>240</v>
      </c>
      <c r="D237" s="145" t="s">
        <v>271</v>
      </c>
      <c r="E237" s="149">
        <v>200</v>
      </c>
      <c r="F237" s="147">
        <v>280000</v>
      </c>
      <c r="G237" s="150"/>
      <c r="H237" s="150">
        <f t="shared" si="4"/>
        <v>280000</v>
      </c>
    </row>
    <row r="238" spans="1:8" ht="18" customHeight="1">
      <c r="A238" s="68" t="s">
        <v>16</v>
      </c>
      <c r="B238" s="49"/>
      <c r="C238" s="49"/>
      <c r="D238" s="49"/>
      <c r="E238" s="49"/>
      <c r="F238" s="152">
        <f>F17+F76+F73+F130+F222</f>
        <v>265712787.04999998</v>
      </c>
      <c r="G238" s="152">
        <f>G17+G76+G73+G130+G222</f>
        <v>3187087.94</v>
      </c>
      <c r="H238" s="152">
        <f>H17+H76+H73+H130+H222</f>
        <v>268899874.99000001</v>
      </c>
    </row>
  </sheetData>
  <mergeCells count="13">
    <mergeCell ref="E15:H15"/>
    <mergeCell ref="D7:H7"/>
    <mergeCell ref="D8:H8"/>
    <mergeCell ref="D9:H9"/>
    <mergeCell ref="C10:H10"/>
    <mergeCell ref="A12:F12"/>
    <mergeCell ref="A13:F13"/>
    <mergeCell ref="D6:H6"/>
    <mergeCell ref="E1:H1"/>
    <mergeCell ref="E2:H2"/>
    <mergeCell ref="E3:H3"/>
    <mergeCell ref="D4:H4"/>
    <mergeCell ref="D5:H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2021-10-29T06:05:08Z</cp:lastPrinted>
  <dcterms:created xsi:type="dcterms:W3CDTF">2014-09-25T13:17:34Z</dcterms:created>
  <dcterms:modified xsi:type="dcterms:W3CDTF">2021-10-29T11:08:41Z</dcterms:modified>
</cp:coreProperties>
</file>